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E9D00EF4-125A-4B0A-99F3-0ECB93D89947}" xr6:coauthVersionLast="47" xr6:coauthVersionMax="47" xr10:uidLastSave="{00000000-0000-0000-0000-000000000000}"/>
  <bookViews>
    <workbookView xWindow="975" yWindow="360" windowWidth="26805" windowHeight="15000" activeTab="1" xr2:uid="{00000000-000D-0000-FFFF-FFFF00000000}"/>
  </bookViews>
  <sheets>
    <sheet name="1.1.1" sheetId="4" r:id="rId1"/>
    <sheet name="1.1.2 071 07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4" l="1"/>
  <c r="G11" i="5" l="1"/>
  <c r="G8" i="4"/>
  <c r="K23" i="5" l="1"/>
  <c r="G23" i="5"/>
  <c r="K22" i="5"/>
  <c r="G22" i="5"/>
  <c r="K21" i="5"/>
  <c r="G21" i="5"/>
  <c r="L21" i="5" s="1"/>
  <c r="K20" i="5"/>
  <c r="G20" i="5"/>
  <c r="K19" i="5"/>
  <c r="G19" i="5"/>
  <c r="L19" i="5" s="1"/>
  <c r="K18" i="5"/>
  <c r="G18" i="5"/>
  <c r="K17" i="5"/>
  <c r="G17" i="5"/>
  <c r="K16" i="5"/>
  <c r="G16" i="5"/>
  <c r="K15" i="5"/>
  <c r="G15" i="5"/>
  <c r="L15" i="5" s="1"/>
  <c r="K14" i="5"/>
  <c r="G14" i="5"/>
  <c r="J13" i="5"/>
  <c r="J12" i="5" s="1"/>
  <c r="I13" i="5"/>
  <c r="I12" i="5" s="1"/>
  <c r="H13" i="5"/>
  <c r="H12" i="5" s="1"/>
  <c r="F13" i="5"/>
  <c r="E13" i="5"/>
  <c r="D13" i="5"/>
  <c r="G13" i="5" s="1"/>
  <c r="C13" i="5"/>
  <c r="C12" i="5" s="1"/>
  <c r="F12" i="5"/>
  <c r="E12" i="5"/>
  <c r="K11" i="5"/>
  <c r="L11" i="5" s="1"/>
  <c r="K10" i="5"/>
  <c r="G10" i="5"/>
  <c r="L10" i="5" s="1"/>
  <c r="J9" i="5"/>
  <c r="I9" i="5"/>
  <c r="H9" i="5"/>
  <c r="F9" i="5"/>
  <c r="E9" i="5"/>
  <c r="D9" i="5"/>
  <c r="C9" i="5"/>
  <c r="D8" i="4"/>
  <c r="H8" i="4" s="1"/>
  <c r="N21" i="4"/>
  <c r="N22" i="4"/>
  <c r="H21" i="4"/>
  <c r="H22" i="4"/>
  <c r="N13" i="4"/>
  <c r="N14" i="4"/>
  <c r="N15" i="4"/>
  <c r="N16" i="4"/>
  <c r="N17" i="4"/>
  <c r="N18" i="4"/>
  <c r="N19" i="4"/>
  <c r="N20" i="4"/>
  <c r="H13" i="4"/>
  <c r="O13" i="4" s="1"/>
  <c r="H14" i="4"/>
  <c r="O14" i="4" s="1"/>
  <c r="H15" i="4"/>
  <c r="O15" i="4" s="1"/>
  <c r="H16" i="4"/>
  <c r="O16" i="4" s="1"/>
  <c r="H17" i="4"/>
  <c r="O17" i="4" s="1"/>
  <c r="H18" i="4"/>
  <c r="H19" i="4"/>
  <c r="O19" i="4" s="1"/>
  <c r="H20" i="4"/>
  <c r="O20" i="4" s="1"/>
  <c r="H9" i="4"/>
  <c r="H10" i="4"/>
  <c r="D11" i="4"/>
  <c r="E12" i="4"/>
  <c r="E11" i="4" s="1"/>
  <c r="F12" i="4"/>
  <c r="F11" i="4" s="1"/>
  <c r="G12" i="4"/>
  <c r="G11" i="4" s="1"/>
  <c r="I12" i="4"/>
  <c r="I11" i="4" s="1"/>
  <c r="J12" i="4"/>
  <c r="J11" i="4" s="1"/>
  <c r="K12" i="4"/>
  <c r="K11" i="4" s="1"/>
  <c r="L12" i="4"/>
  <c r="L11" i="4" s="1"/>
  <c r="M12" i="4"/>
  <c r="M11" i="4" s="1"/>
  <c r="N9" i="4"/>
  <c r="N10" i="4"/>
  <c r="N8" i="4"/>
  <c r="C12" i="4"/>
  <c r="C11" i="4" s="1"/>
  <c r="C8" i="4"/>
  <c r="O8" i="4" s="1"/>
  <c r="O21" i="4" l="1"/>
  <c r="G9" i="5"/>
  <c r="L14" i="5"/>
  <c r="L16" i="5"/>
  <c r="L18" i="5"/>
  <c r="L20" i="5"/>
  <c r="L17" i="5"/>
  <c r="O10" i="4"/>
  <c r="K12" i="5"/>
  <c r="L22" i="5"/>
  <c r="O9" i="4"/>
  <c r="K9" i="5"/>
  <c r="L9" i="5" s="1"/>
  <c r="K13" i="5"/>
  <c r="L13" i="5" s="1"/>
  <c r="L23" i="5"/>
  <c r="D12" i="5"/>
  <c r="G12" i="5" s="1"/>
  <c r="O22" i="4"/>
  <c r="O18" i="4"/>
  <c r="N12" i="4"/>
  <c r="H12" i="4"/>
  <c r="N11" i="4"/>
  <c r="H11" i="4"/>
  <c r="L12" i="5" l="1"/>
  <c r="O12" i="4"/>
  <c r="O11" i="4"/>
</calcChain>
</file>

<file path=xl/sharedStrings.xml><?xml version="1.0" encoding="utf-8"?>
<sst xmlns="http://schemas.openxmlformats.org/spreadsheetml/2006/main" count="124" uniqueCount="67">
  <si>
    <t>Lp.</t>
  </si>
  <si>
    <t>Wyszczególnienie</t>
  </si>
  <si>
    <t>Umorzenie- stan na początek roku obrotowego</t>
  </si>
  <si>
    <t>Zwiększenia</t>
  </si>
  <si>
    <t>Zmniejszenia</t>
  </si>
  <si>
    <t>Wartość początkowa - stan na koniec roku obrotowego (3+7-11)</t>
  </si>
  <si>
    <t>amortyzacja /umorzenie za okres sprawozdawczy</t>
  </si>
  <si>
    <t>aktualizacja</t>
  </si>
  <si>
    <t>inne zwiększenia</t>
  </si>
  <si>
    <t>razem zwiększenia  (4+5+6)</t>
  </si>
  <si>
    <t>dotyczące zbytych składników</t>
  </si>
  <si>
    <t>dotyczące zlikwidowanych składników</t>
  </si>
  <si>
    <t>inne zmniejszenia</t>
  </si>
  <si>
    <t>razem zmniejszenia (8+9+10)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</si>
  <si>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</si>
  <si>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</si>
  <si>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</si>
  <si>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</si>
  <si>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</si>
  <si>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</si>
  <si>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</si>
  <si>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</si>
  <si>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</si>
  <si>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</si>
  <si>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</si>
  <si>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</si>
  <si>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I.</t>
  </si>
  <si>
    <t>Razem wartości niematerialne i prawne (1.1+1.2)</t>
  </si>
  <si>
    <t>1.1</t>
  </si>
  <si>
    <t>1.2</t>
  </si>
  <si>
    <t>Pozostałe wartości niematerialne i prawne</t>
  </si>
  <si>
    <t>II.</t>
  </si>
  <si>
    <t>Razem rzeczowe aktywa trwałe (2+3+4)</t>
  </si>
  <si>
    <t>Razem środki trwałe (2.1+2.2+2.3+2.4+2.5)</t>
  </si>
  <si>
    <t>2.1</t>
  </si>
  <si>
    <t>Grunty, w tym</t>
  </si>
  <si>
    <t>2.1.1</t>
  </si>
  <si>
    <t>grunty stanowiące własność jst przekazane w użytkowanie wieczyste innym podmiotom</t>
  </si>
  <si>
    <t>2.2</t>
  </si>
  <si>
    <t>Budynki, lokale i obiekty inżynierii lądowej</t>
  </si>
  <si>
    <t>2.3</t>
  </si>
  <si>
    <t>Urządzenia techniczne i maszyny</t>
  </si>
  <si>
    <t>2.4</t>
  </si>
  <si>
    <t>Środki transportu</t>
  </si>
  <si>
    <t>2.5</t>
  </si>
  <si>
    <t>Inne środki trwałe</t>
  </si>
  <si>
    <t>Środki trwałe w budowie (inwestycje)</t>
  </si>
  <si>
    <t xml:space="preserve">4. </t>
  </si>
  <si>
    <t>Zaliczki na środki trwałe w budowie (inwestycje)</t>
  </si>
  <si>
    <t>Wartość początkowa - stan na początek roku obrotowego</t>
  </si>
  <si>
    <t>Wartość początkowa - stan na koniec roku obrotowego (3+8-14)</t>
  </si>
  <si>
    <t>przychody, w tym nabycie</t>
  </si>
  <si>
    <t>przemieszczenie wewnętrzne</t>
  </si>
  <si>
    <t>razem zwiększenia  (4+5+6+7)</t>
  </si>
  <si>
    <t>zbycie</t>
  </si>
  <si>
    <t>likwidacja</t>
  </si>
  <si>
    <t>razem zmniejszenia (9+10+11+12+13)</t>
  </si>
  <si>
    <t>13.</t>
  </si>
  <si>
    <t>14.</t>
  </si>
  <si>
    <t>15.</t>
  </si>
  <si>
    <t>Środki trwałe jednorazowo umarzane</t>
  </si>
  <si>
    <t>Zbiory biblioteczne</t>
  </si>
  <si>
    <t>Licencje i prawa autorskie dotyczące oprogramowania komputerowego jednorazowo umarzane</t>
  </si>
  <si>
    <t>załacznik do</t>
  </si>
  <si>
    <t>poz. II.1.1</t>
  </si>
  <si>
    <t xml:space="preserve">załacznik do </t>
  </si>
  <si>
    <t>Informacja dodatkowa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</si>
</sst>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7"/>
      <color rgb="FF000000"/>
      <name val="Calibri"/>
      <family val="2"/>
      <charset val="238"/>
      <scheme val="minor"/>
    </font>
    <font>
      <b/>
      <i/>
      <sz val="7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/>
      <diagonal/>
    </border>
    <border>
      <left style="thin">
        <color rgb="FF00000A"/>
      </left>
      <right style="thin">
        <color rgb="FF00000A"/>
      </right>
      <top/>
      <bottom style="thin">
        <color rgb="FF00000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2" xfId="0" applyNumberFormat="1" applyFont="1" applyBorder="1" applyAlignment="1">
      <alignment wrapText="1"/>
    </xf>
    <xf numFmtId="4" fontId="6" fillId="2" borderId="3" xfId="0" applyNumberFormat="1" applyFont="1" applyFill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4" fontId="6" fillId="0" borderId="3" xfId="0" applyNumberFormat="1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wrapText="1"/>
    </xf>
    <xf numFmtId="0" fontId="0" fillId="0" borderId="4" xfId="0" applyBorder="1"/>
    <xf numFmtId="0" fontId="11" fillId="0" borderId="4" xfId="0" applyFont="1" applyBorder="1" applyAlignment="1">
      <alignment wrapText="1"/>
    </xf>
    <xf numFmtId="4" fontId="12" fillId="0" borderId="4" xfId="0" applyNumberFormat="1" applyFont="1" applyBorder="1"/>
    <xf numFmtId="4" fontId="12" fillId="0" borderId="6" xfId="0" applyNumberFormat="1" applyFont="1" applyBorder="1"/>
    <xf numFmtId="4" fontId="6" fillId="0" borderId="4" xfId="0" applyNumberFormat="1" applyFont="1" applyBorder="1" applyAlignment="1">
      <alignment wrapText="1"/>
    </xf>
    <xf numFmtId="0" fontId="0" fillId="0" borderId="6" xfId="0" applyBorder="1"/>
    <xf numFmtId="4" fontId="0" fillId="0" borderId="4" xfId="0" applyNumberFormat="1" applyBorder="1"/>
    <xf numFmtId="14" fontId="5" fillId="2" borderId="0" xfId="0" applyNumberFormat="1" applyFont="1" applyFill="1" applyAlignment="1">
      <alignment wrapText="1"/>
    </xf>
    <xf numFmtId="14" fontId="13" fillId="0" borderId="0" xfId="0" applyNumberFormat="1" applyFont="1"/>
    <xf numFmtId="14" fontId="12" fillId="0" borderId="0" xfId="0" applyNumberFormat="1" applyFont="1"/>
    <xf numFmtId="0" fontId="9" fillId="0" borderId="0" xfId="0" applyFont="1"/>
    <xf numFmtId="0" fontId="10" fillId="0" borderId="0" xfId="0" applyFont="1"/>
    <xf numFmtId="0" fontId="1" fillId="2" borderId="1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workbookViewId="0">
      <pane ySplit="7" topLeftCell="A8" activePane="bottomLeft" state="frozen"/>
      <selection pane="bottomLeft" activeCell="S9" sqref="S9"/>
    </sheetView>
  </sheetViews>
  <sheetFormatPr defaultRowHeight="15" x14ac:dyDescent="0.25"/>
  <cols>
    <col min="1" max="1" width="4.5703125" customWidth="1"/>
    <col min="2" max="2" width="9.85546875" customWidth="1"/>
    <col min="3" max="3" width="12.5703125" customWidth="1"/>
    <col min="4" max="4" width="12" bestFit="1" customWidth="1"/>
    <col min="5" max="5" width="7.140625" customWidth="1"/>
    <col min="6" max="6" width="6.28515625" customWidth="1"/>
    <col min="8" max="8" width="11.28515625" bestFit="1" customWidth="1"/>
    <col min="9" max="9" width="8.140625" customWidth="1"/>
    <col min="10" max="10" width="8.28515625" customWidth="1"/>
    <col min="11" max="11" width="6.85546875" customWidth="1"/>
    <col min="12" max="12" width="6.140625" customWidth="1"/>
    <col min="13" max="13" width="8" customWidth="1"/>
    <col min="15" max="15" width="13.28515625" customWidth="1"/>
  </cols>
  <sheetData>
    <row r="1" spans="1:15" x14ac:dyDescent="0.25">
      <c r="L1" s="34" t="s">
        <v>66</v>
      </c>
      <c r="M1" s="34"/>
      <c r="N1" s="34"/>
      <c r="O1" s="34"/>
    </row>
    <row r="2" spans="1:15" x14ac:dyDescent="0.25">
      <c r="L2" s="34" t="s">
        <v>63</v>
      </c>
      <c r="M2" s="34"/>
      <c r="N2" s="34"/>
      <c r="O2" s="34"/>
    </row>
    <row r="3" spans="1:15" ht="18.75" x14ac:dyDescent="0.3">
      <c r="L3" s="35" t="s">
        <v>64</v>
      </c>
      <c r="M3" s="34"/>
      <c r="N3" s="34"/>
      <c r="O3" s="34"/>
    </row>
    <row r="5" spans="1:15" ht="15.75" customHeight="1" x14ac:dyDescent="0.25">
      <c r="A5" s="36" t="s">
        <v>0</v>
      </c>
      <c r="B5" s="36" t="s">
        <v>1</v>
      </c>
      <c r="C5" s="36" t="s">
        <v>49</v>
      </c>
      <c r="D5" s="36" t="s">
        <v>3</v>
      </c>
      <c r="E5" s="36"/>
      <c r="F5" s="36"/>
      <c r="G5" s="36"/>
      <c r="H5" s="36"/>
      <c r="I5" s="36" t="s">
        <v>4</v>
      </c>
      <c r="J5" s="36"/>
      <c r="K5" s="36"/>
      <c r="L5" s="36"/>
      <c r="M5" s="36"/>
      <c r="N5" s="36"/>
      <c r="O5" s="36" t="s">
        <v>50</v>
      </c>
    </row>
    <row r="6" spans="1:15" ht="49.15" customHeight="1" x14ac:dyDescent="0.25">
      <c r="A6" s="36"/>
      <c r="B6" s="36"/>
      <c r="C6" s="36"/>
      <c r="D6" s="1" t="s">
        <v>51</v>
      </c>
      <c r="E6" s="1" t="s">
        <v>52</v>
      </c>
      <c r="F6" s="1" t="s">
        <v>7</v>
      </c>
      <c r="G6" s="1" t="s">
        <v>8</v>
      </c>
      <c r="H6" s="1" t="s">
        <v>53</v>
      </c>
      <c r="I6" s="1" t="s">
        <v>54</v>
      </c>
      <c r="J6" s="1" t="s">
        <v>55</v>
      </c>
      <c r="K6" s="1" t="s">
        <v>52</v>
      </c>
      <c r="L6" s="1" t="s">
        <v>7</v>
      </c>
      <c r="M6" s="1" t="s">
        <v>12</v>
      </c>
      <c r="N6" s="1" t="s">
        <v>56</v>
      </c>
      <c r="O6" s="36"/>
    </row>
    <row r="7" spans="1:15" x14ac:dyDescent="0.25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2" t="s">
        <v>25</v>
      </c>
      <c r="M7" s="2" t="s">
        <v>57</v>
      </c>
      <c r="N7" s="2" t="s">
        <v>58</v>
      </c>
      <c r="O7" s="2" t="s">
        <v>59</v>
      </c>
    </row>
    <row r="8" spans="1:15" ht="57.75" customHeight="1" x14ac:dyDescent="0.25">
      <c r="A8" s="3" t="s">
        <v>26</v>
      </c>
      <c r="B8" s="4" t="s">
        <v>27</v>
      </c>
      <c r="C8" s="5">
        <f>C9+C10</f>
        <v>29856.81</v>
      </c>
      <c r="D8" s="5">
        <f>D9+D10</f>
        <v>0</v>
      </c>
      <c r="E8" s="5"/>
      <c r="F8" s="5"/>
      <c r="G8" s="5">
        <f>G9</f>
        <v>0</v>
      </c>
      <c r="H8" s="5">
        <f>D8+E8+F8+G8</f>
        <v>0</v>
      </c>
      <c r="I8" s="5"/>
      <c r="J8" s="5"/>
      <c r="K8" s="5"/>
      <c r="L8" s="5"/>
      <c r="M8" s="5"/>
      <c r="N8" s="5">
        <f>I8+J8+K8+L8+M8</f>
        <v>0</v>
      </c>
      <c r="O8" s="5">
        <f>C8+H8-N8</f>
        <v>29856.81</v>
      </c>
    </row>
    <row r="9" spans="1:15" ht="113.25" x14ac:dyDescent="0.25">
      <c r="A9" s="6" t="s">
        <v>28</v>
      </c>
      <c r="B9" s="7" t="s">
        <v>62</v>
      </c>
      <c r="C9" s="8"/>
      <c r="D9" s="8"/>
      <c r="E9" s="8"/>
      <c r="F9" s="8"/>
      <c r="G9" s="8"/>
      <c r="H9" s="9">
        <f t="shared" ref="H9:H22" si="0">D9+E9+F9+G9</f>
        <v>0</v>
      </c>
      <c r="I9" s="8"/>
      <c r="J9" s="8"/>
      <c r="K9" s="8"/>
      <c r="L9" s="8"/>
      <c r="M9" s="8"/>
      <c r="N9" s="9">
        <f t="shared" ref="N9:N22" si="1">I9+J9+K9+L9+M9</f>
        <v>0</v>
      </c>
      <c r="O9" s="9">
        <f t="shared" ref="O9:O22" si="2">C9+H9-N9</f>
        <v>0</v>
      </c>
    </row>
    <row r="10" spans="1:15" ht="45.75" x14ac:dyDescent="0.25">
      <c r="A10" s="6" t="s">
        <v>29</v>
      </c>
      <c r="B10" s="7" t="s">
        <v>30</v>
      </c>
      <c r="C10" s="8">
        <v>29856.81</v>
      </c>
      <c r="D10" s="8"/>
      <c r="E10" s="8"/>
      <c r="F10" s="8"/>
      <c r="G10" s="8"/>
      <c r="H10" s="9">
        <f t="shared" si="0"/>
        <v>0</v>
      </c>
      <c r="I10" s="8"/>
      <c r="J10" s="8"/>
      <c r="K10" s="8"/>
      <c r="L10" s="8"/>
      <c r="M10" s="8"/>
      <c r="N10" s="9">
        <f t="shared" si="1"/>
        <v>0</v>
      </c>
      <c r="O10" s="9">
        <f t="shared" si="2"/>
        <v>29856.81</v>
      </c>
    </row>
    <row r="11" spans="1:15" ht="57" x14ac:dyDescent="0.25">
      <c r="A11" s="3" t="s">
        <v>31</v>
      </c>
      <c r="B11" s="4" t="s">
        <v>32</v>
      </c>
      <c r="C11" s="5">
        <f>C12+C19+C20</f>
        <v>2483505.2400000002</v>
      </c>
      <c r="D11" s="5">
        <f t="shared" ref="D11:G11" si="3">D12+D19+D20</f>
        <v>0</v>
      </c>
      <c r="E11" s="5">
        <f t="shared" si="3"/>
        <v>0</v>
      </c>
      <c r="F11" s="5">
        <f t="shared" si="3"/>
        <v>0</v>
      </c>
      <c r="G11" s="5">
        <f t="shared" si="3"/>
        <v>0</v>
      </c>
      <c r="H11" s="5">
        <f t="shared" si="0"/>
        <v>0</v>
      </c>
      <c r="I11" s="5">
        <f t="shared" ref="I11" si="4">I12+I19+I20</f>
        <v>0</v>
      </c>
      <c r="J11" s="5">
        <f t="shared" ref="J11" si="5">J12+J19+J20</f>
        <v>0</v>
      </c>
      <c r="K11" s="5">
        <f t="shared" ref="K11" si="6">K12+K19+K20</f>
        <v>0</v>
      </c>
      <c r="L11" s="5">
        <f t="shared" ref="L11" si="7">L12+L19+L20</f>
        <v>0</v>
      </c>
      <c r="M11" s="5">
        <f t="shared" ref="M11" si="8">M12+M19+M20</f>
        <v>0</v>
      </c>
      <c r="N11" s="5">
        <f t="shared" si="1"/>
        <v>0</v>
      </c>
      <c r="O11" s="5">
        <f t="shared" si="2"/>
        <v>2483505.2400000002</v>
      </c>
    </row>
    <row r="12" spans="1:15" ht="45.75" x14ac:dyDescent="0.25">
      <c r="A12" s="10" t="s">
        <v>15</v>
      </c>
      <c r="B12" s="11" t="s">
        <v>33</v>
      </c>
      <c r="C12" s="12">
        <f>C13+C14+C15+C16+C17+C18</f>
        <v>2483505.2400000002</v>
      </c>
      <c r="D12" s="12">
        <f t="shared" ref="D12:M12" si="9">D13+D14+D15+D16+D17+D18</f>
        <v>0</v>
      </c>
      <c r="E12" s="12">
        <f t="shared" si="9"/>
        <v>0</v>
      </c>
      <c r="F12" s="12">
        <f t="shared" si="9"/>
        <v>0</v>
      </c>
      <c r="G12" s="12">
        <f t="shared" si="9"/>
        <v>0</v>
      </c>
      <c r="H12" s="9">
        <f t="shared" si="0"/>
        <v>0</v>
      </c>
      <c r="I12" s="12">
        <f t="shared" si="9"/>
        <v>0</v>
      </c>
      <c r="J12" s="12">
        <f t="shared" si="9"/>
        <v>0</v>
      </c>
      <c r="K12" s="12">
        <f t="shared" si="9"/>
        <v>0</v>
      </c>
      <c r="L12" s="12">
        <f t="shared" si="9"/>
        <v>0</v>
      </c>
      <c r="M12" s="12">
        <f t="shared" si="9"/>
        <v>0</v>
      </c>
      <c r="N12" s="9">
        <f t="shared" si="1"/>
        <v>0</v>
      </c>
      <c r="O12" s="9">
        <f t="shared" si="2"/>
        <v>2483505.2400000002</v>
      </c>
    </row>
    <row r="13" spans="1:15" ht="23.25" x14ac:dyDescent="0.25">
      <c r="A13" s="13" t="s">
        <v>34</v>
      </c>
      <c r="B13" s="14" t="s">
        <v>35</v>
      </c>
      <c r="C13" s="15">
        <v>72210</v>
      </c>
      <c r="D13" s="15"/>
      <c r="E13" s="15"/>
      <c r="F13" s="15"/>
      <c r="G13" s="15"/>
      <c r="H13" s="16">
        <f t="shared" si="0"/>
        <v>0</v>
      </c>
      <c r="I13" s="15"/>
      <c r="J13" s="15"/>
      <c r="K13" s="15"/>
      <c r="L13" s="15"/>
      <c r="M13" s="15"/>
      <c r="N13" s="16">
        <f t="shared" si="1"/>
        <v>0</v>
      </c>
      <c r="O13" s="16">
        <f t="shared" si="2"/>
        <v>72210</v>
      </c>
    </row>
    <row r="14" spans="1:15" ht="102" x14ac:dyDescent="0.25">
      <c r="A14" s="18" t="s">
        <v>36</v>
      </c>
      <c r="B14" s="19" t="s">
        <v>37</v>
      </c>
      <c r="C14" s="17"/>
      <c r="D14" s="17"/>
      <c r="E14" s="17"/>
      <c r="F14" s="17"/>
      <c r="G14" s="17"/>
      <c r="H14" s="20">
        <f t="shared" si="0"/>
        <v>0</v>
      </c>
      <c r="I14" s="17"/>
      <c r="J14" s="17"/>
      <c r="K14" s="17"/>
      <c r="L14" s="17"/>
      <c r="M14" s="17"/>
      <c r="N14" s="20">
        <f t="shared" si="1"/>
        <v>0</v>
      </c>
      <c r="O14" s="20">
        <f t="shared" si="2"/>
        <v>0</v>
      </c>
    </row>
    <row r="15" spans="1:15" ht="57" x14ac:dyDescent="0.25">
      <c r="A15" s="18" t="s">
        <v>38</v>
      </c>
      <c r="B15" s="19" t="s">
        <v>39</v>
      </c>
      <c r="C15" s="17">
        <v>2362403.4700000002</v>
      </c>
      <c r="D15" s="17"/>
      <c r="E15" s="17"/>
      <c r="F15" s="17"/>
      <c r="G15" s="17"/>
      <c r="H15" s="20">
        <f t="shared" si="0"/>
        <v>0</v>
      </c>
      <c r="I15" s="17"/>
      <c r="J15" s="17"/>
      <c r="K15" s="17"/>
      <c r="L15" s="17"/>
      <c r="M15" s="17"/>
      <c r="N15" s="20">
        <f t="shared" si="1"/>
        <v>0</v>
      </c>
      <c r="O15" s="20">
        <f t="shared" si="2"/>
        <v>2362403.4700000002</v>
      </c>
    </row>
    <row r="16" spans="1:15" ht="34.5" x14ac:dyDescent="0.25">
      <c r="A16" s="6" t="s">
        <v>40</v>
      </c>
      <c r="B16" s="7" t="s">
        <v>41</v>
      </c>
      <c r="C16" s="8">
        <v>48891.77</v>
      </c>
      <c r="D16" s="8"/>
      <c r="E16" s="8"/>
      <c r="F16" s="8"/>
      <c r="G16" s="8"/>
      <c r="H16" s="9">
        <f t="shared" si="0"/>
        <v>0</v>
      </c>
      <c r="I16" s="8"/>
      <c r="J16" s="8"/>
      <c r="K16" s="8"/>
      <c r="L16" s="8"/>
      <c r="M16" s="8"/>
      <c r="N16" s="9">
        <f t="shared" si="1"/>
        <v>0</v>
      </c>
      <c r="O16" s="9">
        <f t="shared" si="2"/>
        <v>48891.77</v>
      </c>
    </row>
    <row r="17" spans="1:15" ht="23.25" x14ac:dyDescent="0.25">
      <c r="A17" s="6" t="s">
        <v>42</v>
      </c>
      <c r="B17" s="7" t="s">
        <v>43</v>
      </c>
      <c r="C17" s="8"/>
      <c r="D17" s="8"/>
      <c r="E17" s="8"/>
      <c r="F17" s="8"/>
      <c r="G17" s="8"/>
      <c r="H17" s="9">
        <f t="shared" si="0"/>
        <v>0</v>
      </c>
      <c r="I17" s="8"/>
      <c r="J17" s="8"/>
      <c r="K17" s="8"/>
      <c r="L17" s="8"/>
      <c r="M17" s="8"/>
      <c r="N17" s="9">
        <f t="shared" si="1"/>
        <v>0</v>
      </c>
      <c r="O17" s="9">
        <f t="shared" si="2"/>
        <v>0</v>
      </c>
    </row>
    <row r="18" spans="1:15" ht="23.25" x14ac:dyDescent="0.25">
      <c r="A18" s="6" t="s">
        <v>44</v>
      </c>
      <c r="B18" s="7" t="s">
        <v>45</v>
      </c>
      <c r="C18" s="8"/>
      <c r="D18" s="8"/>
      <c r="E18" s="8"/>
      <c r="F18" s="8"/>
      <c r="G18" s="8"/>
      <c r="H18" s="9">
        <f t="shared" si="0"/>
        <v>0</v>
      </c>
      <c r="I18" s="8"/>
      <c r="J18" s="8"/>
      <c r="K18" s="8"/>
      <c r="L18" s="8"/>
      <c r="M18" s="8"/>
      <c r="N18" s="9">
        <f t="shared" si="1"/>
        <v>0</v>
      </c>
      <c r="O18" s="9">
        <f t="shared" si="2"/>
        <v>0</v>
      </c>
    </row>
    <row r="19" spans="1:15" ht="34.5" x14ac:dyDescent="0.25">
      <c r="A19" s="6" t="s">
        <v>16</v>
      </c>
      <c r="B19" s="7" t="s">
        <v>46</v>
      </c>
      <c r="C19" s="8"/>
      <c r="D19" s="8"/>
      <c r="E19" s="8"/>
      <c r="F19" s="8"/>
      <c r="G19" s="8"/>
      <c r="H19" s="9">
        <f t="shared" si="0"/>
        <v>0</v>
      </c>
      <c r="I19" s="8"/>
      <c r="J19" s="8"/>
      <c r="K19" s="8"/>
      <c r="L19" s="8"/>
      <c r="M19" s="8"/>
      <c r="N19" s="9">
        <f t="shared" si="1"/>
        <v>0</v>
      </c>
      <c r="O19" s="9">
        <f t="shared" si="2"/>
        <v>0</v>
      </c>
    </row>
    <row r="20" spans="1:15" ht="45.75" x14ac:dyDescent="0.25">
      <c r="A20" s="6" t="s">
        <v>47</v>
      </c>
      <c r="B20" s="14" t="s">
        <v>48</v>
      </c>
      <c r="C20" s="15"/>
      <c r="D20" s="15"/>
      <c r="E20" s="15"/>
      <c r="F20" s="15"/>
      <c r="G20" s="15"/>
      <c r="H20" s="16">
        <f t="shared" si="0"/>
        <v>0</v>
      </c>
      <c r="I20" s="15"/>
      <c r="J20" s="15"/>
      <c r="K20" s="15"/>
      <c r="L20" s="15"/>
      <c r="M20" s="15"/>
      <c r="N20" s="16">
        <f t="shared" si="1"/>
        <v>0</v>
      </c>
      <c r="O20" s="16">
        <f t="shared" si="2"/>
        <v>0</v>
      </c>
    </row>
    <row r="21" spans="1:15" ht="34.5" x14ac:dyDescent="0.25">
      <c r="A21" s="22" t="s">
        <v>18</v>
      </c>
      <c r="B21" s="23" t="s">
        <v>60</v>
      </c>
      <c r="C21" s="26">
        <v>326003.06</v>
      </c>
      <c r="D21" s="26">
        <v>37323.15</v>
      </c>
      <c r="E21" s="26"/>
      <c r="F21" s="26"/>
      <c r="G21" s="26"/>
      <c r="H21" s="16">
        <f t="shared" si="0"/>
        <v>37323.15</v>
      </c>
      <c r="I21" s="27"/>
      <c r="J21" s="27"/>
      <c r="K21" s="27"/>
      <c r="L21" s="27"/>
      <c r="M21" s="27"/>
      <c r="N21" s="16">
        <f t="shared" si="1"/>
        <v>0</v>
      </c>
      <c r="O21" s="16">
        <f t="shared" si="2"/>
        <v>363326.21</v>
      </c>
    </row>
    <row r="22" spans="1:15" ht="31.5" customHeight="1" x14ac:dyDescent="0.25">
      <c r="A22" s="22" t="s">
        <v>19</v>
      </c>
      <c r="B22" s="25" t="s">
        <v>61</v>
      </c>
      <c r="C22" s="26">
        <v>2301.9499999999998</v>
      </c>
      <c r="D22" s="26"/>
      <c r="E22" s="26"/>
      <c r="F22" s="26"/>
      <c r="G22" s="26"/>
      <c r="H22" s="28">
        <f t="shared" si="0"/>
        <v>0</v>
      </c>
      <c r="I22" s="26"/>
      <c r="J22" s="26"/>
      <c r="K22" s="26"/>
      <c r="L22" s="26"/>
      <c r="M22" s="26"/>
      <c r="N22" s="28">
        <f t="shared" si="1"/>
        <v>0</v>
      </c>
      <c r="O22" s="28">
        <f t="shared" si="2"/>
        <v>2301.9499999999998</v>
      </c>
    </row>
    <row r="24" spans="1:15" x14ac:dyDescent="0.25">
      <c r="B24" s="31">
        <v>45364</v>
      </c>
    </row>
  </sheetData>
  <mergeCells count="9">
    <mergeCell ref="L1:O1"/>
    <mergeCell ref="L2:O2"/>
    <mergeCell ref="L3:O3"/>
    <mergeCell ref="A5:A6"/>
    <mergeCell ref="B5:B6"/>
    <mergeCell ref="C5:C6"/>
    <mergeCell ref="D5:H5"/>
    <mergeCell ref="I5:N5"/>
    <mergeCell ref="O5:O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6"/>
  <sheetViews>
    <sheetView tabSelected="1" workbookViewId="0">
      <pane ySplit="8" topLeftCell="A21" activePane="bottomLeft" state="frozen"/>
      <selection pane="bottomLeft" activeCell="Q10" sqref="Q10"/>
    </sheetView>
  </sheetViews>
  <sheetFormatPr defaultRowHeight="15" x14ac:dyDescent="0.25"/>
  <cols>
    <col min="1" max="1" width="4.5703125" customWidth="1"/>
    <col min="2" max="2" width="9.5703125" customWidth="1"/>
    <col min="3" max="3" width="13.85546875" customWidth="1"/>
    <col min="4" max="4" width="10.42578125" bestFit="1" customWidth="1"/>
    <col min="5" max="5" width="7.7109375" customWidth="1"/>
    <col min="6" max="6" width="8.5703125" customWidth="1"/>
    <col min="7" max="7" width="11.85546875" customWidth="1"/>
    <col min="12" max="12" width="13.5703125" customWidth="1"/>
  </cols>
  <sheetData>
    <row r="2" spans="1:13" x14ac:dyDescent="0.25">
      <c r="J2" s="34" t="s">
        <v>66</v>
      </c>
      <c r="K2" s="34"/>
      <c r="L2" s="34"/>
      <c r="M2" s="34"/>
    </row>
    <row r="3" spans="1:13" x14ac:dyDescent="0.25">
      <c r="J3" s="34" t="s">
        <v>65</v>
      </c>
      <c r="K3" s="34"/>
      <c r="L3" s="34"/>
      <c r="M3" s="34"/>
    </row>
    <row r="4" spans="1:13" ht="18.75" x14ac:dyDescent="0.3">
      <c r="A4" s="21"/>
      <c r="J4" s="35" t="s">
        <v>64</v>
      </c>
      <c r="K4" s="34"/>
      <c r="L4" s="34"/>
      <c r="M4" s="34"/>
    </row>
    <row r="6" spans="1:13" x14ac:dyDescent="0.25">
      <c r="A6" s="36" t="s">
        <v>0</v>
      </c>
      <c r="B6" s="36" t="s">
        <v>1</v>
      </c>
      <c r="C6" s="36" t="s">
        <v>2</v>
      </c>
      <c r="D6" s="36" t="s">
        <v>3</v>
      </c>
      <c r="E6" s="36"/>
      <c r="F6" s="36"/>
      <c r="G6" s="36"/>
      <c r="H6" s="36" t="s">
        <v>4</v>
      </c>
      <c r="I6" s="36"/>
      <c r="J6" s="36"/>
      <c r="K6" s="36"/>
      <c r="L6" s="36" t="s">
        <v>5</v>
      </c>
    </row>
    <row r="7" spans="1:13" ht="37.5" x14ac:dyDescent="0.25">
      <c r="A7" s="36"/>
      <c r="B7" s="36"/>
      <c r="C7" s="36"/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  <c r="K7" s="1" t="s">
        <v>13</v>
      </c>
      <c r="L7" s="36"/>
    </row>
    <row r="8" spans="1:13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</row>
    <row r="9" spans="1:13" ht="57" x14ac:dyDescent="0.25">
      <c r="A9" s="3" t="s">
        <v>26</v>
      </c>
      <c r="B9" s="4" t="s">
        <v>27</v>
      </c>
      <c r="C9" s="5">
        <f>C10+C11</f>
        <v>29856.81</v>
      </c>
      <c r="D9" s="5">
        <f t="shared" ref="D9:F9" si="0">D10+D11</f>
        <v>0</v>
      </c>
      <c r="E9" s="5">
        <f t="shared" si="0"/>
        <v>0</v>
      </c>
      <c r="F9" s="5">
        <f t="shared" si="0"/>
        <v>0</v>
      </c>
      <c r="G9" s="5">
        <f>D9+E9+F9</f>
        <v>0</v>
      </c>
      <c r="H9" s="5">
        <f>H10+H11</f>
        <v>0</v>
      </c>
      <c r="I9" s="5">
        <f t="shared" ref="I9:J9" si="1">I10+I11</f>
        <v>0</v>
      </c>
      <c r="J9" s="5">
        <f t="shared" si="1"/>
        <v>0</v>
      </c>
      <c r="K9" s="5">
        <f>H9+I9+J9</f>
        <v>0</v>
      </c>
      <c r="L9" s="5">
        <f>C9+G9-K9</f>
        <v>29856.81</v>
      </c>
    </row>
    <row r="10" spans="1:13" ht="113.25" x14ac:dyDescent="0.25">
      <c r="A10" s="6" t="s">
        <v>28</v>
      </c>
      <c r="B10" s="7" t="s">
        <v>62</v>
      </c>
      <c r="C10" s="8"/>
      <c r="D10" s="8"/>
      <c r="E10" s="8"/>
      <c r="F10" s="8"/>
      <c r="G10" s="9">
        <f>D10+E10+F10</f>
        <v>0</v>
      </c>
      <c r="H10" s="8"/>
      <c r="I10" s="8"/>
      <c r="J10" s="8"/>
      <c r="K10" s="9">
        <f t="shared" ref="K10:K23" si="2">H10+I10+J10</f>
        <v>0</v>
      </c>
      <c r="L10" s="9">
        <f t="shared" ref="L10:L23" si="3">C10+G10-K10</f>
        <v>0</v>
      </c>
    </row>
    <row r="11" spans="1:13" ht="45.75" x14ac:dyDescent="0.25">
      <c r="A11" s="6" t="s">
        <v>29</v>
      </c>
      <c r="B11" s="7" t="s">
        <v>30</v>
      </c>
      <c r="C11" s="8">
        <v>29856.81</v>
      </c>
      <c r="D11" s="8"/>
      <c r="E11" s="8"/>
      <c r="F11" s="8"/>
      <c r="G11" s="9">
        <f>D11+E11+F11</f>
        <v>0</v>
      </c>
      <c r="H11" s="8"/>
      <c r="I11" s="8"/>
      <c r="J11" s="8"/>
      <c r="K11" s="9">
        <f t="shared" si="2"/>
        <v>0</v>
      </c>
      <c r="L11" s="9">
        <f t="shared" si="3"/>
        <v>29856.81</v>
      </c>
    </row>
    <row r="12" spans="1:13" ht="57" x14ac:dyDescent="0.25">
      <c r="A12" s="3" t="s">
        <v>31</v>
      </c>
      <c r="B12" s="4" t="s">
        <v>32</v>
      </c>
      <c r="C12" s="5">
        <f>C13+C20+C21</f>
        <v>320872.45</v>
      </c>
      <c r="D12" s="5">
        <f t="shared" ref="D12:F12" si="4">D13+D20+D21</f>
        <v>58565.48</v>
      </c>
      <c r="E12" s="5">
        <f t="shared" si="4"/>
        <v>0</v>
      </c>
      <c r="F12" s="5">
        <f t="shared" si="4"/>
        <v>0</v>
      </c>
      <c r="G12" s="5">
        <f>D12+E12+F12</f>
        <v>58565.48</v>
      </c>
      <c r="H12" s="5">
        <f>H13+H20+H21</f>
        <v>0</v>
      </c>
      <c r="I12" s="5">
        <f t="shared" ref="I12:J12" si="5">I13+I20+I21</f>
        <v>0</v>
      </c>
      <c r="J12" s="5">
        <f t="shared" si="5"/>
        <v>0</v>
      </c>
      <c r="K12" s="5">
        <f t="shared" si="2"/>
        <v>0</v>
      </c>
      <c r="L12" s="5">
        <f t="shared" si="3"/>
        <v>379437.93</v>
      </c>
    </row>
    <row r="13" spans="1:13" ht="57" x14ac:dyDescent="0.25">
      <c r="A13" s="10" t="s">
        <v>15</v>
      </c>
      <c r="B13" s="11" t="s">
        <v>33</v>
      </c>
      <c r="C13" s="12">
        <f>C14+C16+C17+C18+C19+C21</f>
        <v>320872.45</v>
      </c>
      <c r="D13" s="12">
        <f t="shared" ref="D13:F13" si="6">D14+D16+D17+D18+D19</f>
        <v>58565.48</v>
      </c>
      <c r="E13" s="12">
        <f t="shared" si="6"/>
        <v>0</v>
      </c>
      <c r="F13" s="12">
        <f t="shared" si="6"/>
        <v>0</v>
      </c>
      <c r="G13" s="9">
        <f>D13+E13+F13</f>
        <v>58565.48</v>
      </c>
      <c r="H13" s="12">
        <f>H14+H15+H16+H17+H18+H19+H20+H21</f>
        <v>0</v>
      </c>
      <c r="I13" s="12">
        <f t="shared" ref="I13:J13" si="7">I14+I15+I16+I17+I18+I19+I20+I21</f>
        <v>0</v>
      </c>
      <c r="J13" s="12">
        <f t="shared" si="7"/>
        <v>0</v>
      </c>
      <c r="K13" s="9">
        <f t="shared" si="2"/>
        <v>0</v>
      </c>
      <c r="L13" s="9">
        <f t="shared" si="3"/>
        <v>379437.93</v>
      </c>
    </row>
    <row r="14" spans="1:13" ht="23.25" x14ac:dyDescent="0.25">
      <c r="A14" s="6" t="s">
        <v>34</v>
      </c>
      <c r="B14" s="7" t="s">
        <v>35</v>
      </c>
      <c r="C14" s="8"/>
      <c r="D14" s="8"/>
      <c r="E14" s="8"/>
      <c r="F14" s="8"/>
      <c r="G14" s="9">
        <f t="shared" ref="G14:G15" si="8">C14+D14+E14+F14</f>
        <v>0</v>
      </c>
      <c r="H14" s="8"/>
      <c r="I14" s="8"/>
      <c r="J14" s="8"/>
      <c r="K14" s="9">
        <f t="shared" si="2"/>
        <v>0</v>
      </c>
      <c r="L14" s="9">
        <f t="shared" si="3"/>
        <v>0</v>
      </c>
    </row>
    <row r="15" spans="1:13" ht="102" x14ac:dyDescent="0.25">
      <c r="A15" s="18" t="s">
        <v>36</v>
      </c>
      <c r="B15" s="19" t="s">
        <v>37</v>
      </c>
      <c r="C15" s="17"/>
      <c r="D15" s="17"/>
      <c r="E15" s="17"/>
      <c r="F15" s="17"/>
      <c r="G15" s="20">
        <f t="shared" si="8"/>
        <v>0</v>
      </c>
      <c r="H15" s="17"/>
      <c r="I15" s="17"/>
      <c r="J15" s="17"/>
      <c r="K15" s="20">
        <f t="shared" si="2"/>
        <v>0</v>
      </c>
      <c r="L15" s="20">
        <f t="shared" si="3"/>
        <v>0</v>
      </c>
    </row>
    <row r="16" spans="1:13" ht="57" x14ac:dyDescent="0.25">
      <c r="A16" s="6" t="s">
        <v>38</v>
      </c>
      <c r="B16" s="7" t="s">
        <v>39</v>
      </c>
      <c r="C16" s="8">
        <v>271980.68</v>
      </c>
      <c r="D16" s="8">
        <v>58565.48</v>
      </c>
      <c r="E16" s="8"/>
      <c r="F16" s="8"/>
      <c r="G16" s="9">
        <f>D16+E16+F16</f>
        <v>58565.48</v>
      </c>
      <c r="H16" s="8"/>
      <c r="I16" s="8"/>
      <c r="J16" s="8"/>
      <c r="K16" s="9">
        <f t="shared" si="2"/>
        <v>0</v>
      </c>
      <c r="L16" s="9">
        <f t="shared" si="3"/>
        <v>330546.15999999997</v>
      </c>
    </row>
    <row r="17" spans="1:12" ht="34.5" x14ac:dyDescent="0.25">
      <c r="A17" s="6" t="s">
        <v>40</v>
      </c>
      <c r="B17" s="7" t="s">
        <v>41</v>
      </c>
      <c r="C17" s="8">
        <v>48891.77</v>
      </c>
      <c r="D17" s="8"/>
      <c r="E17" s="8"/>
      <c r="F17" s="8"/>
      <c r="G17" s="9">
        <f>D17+E17+F17</f>
        <v>0</v>
      </c>
      <c r="H17" s="8"/>
      <c r="I17" s="8"/>
      <c r="J17" s="8"/>
      <c r="K17" s="9">
        <f t="shared" si="2"/>
        <v>0</v>
      </c>
      <c r="L17" s="9">
        <f t="shared" si="3"/>
        <v>48891.77</v>
      </c>
    </row>
    <row r="18" spans="1:12" ht="23.25" x14ac:dyDescent="0.25">
      <c r="A18" s="6" t="s">
        <v>42</v>
      </c>
      <c r="B18" s="7" t="s">
        <v>43</v>
      </c>
      <c r="C18" s="8"/>
      <c r="D18" s="8"/>
      <c r="E18" s="8"/>
      <c r="F18" s="8"/>
      <c r="G18" s="9">
        <f>D18+E18+F18</f>
        <v>0</v>
      </c>
      <c r="H18" s="8"/>
      <c r="I18" s="8"/>
      <c r="J18" s="8"/>
      <c r="K18" s="9">
        <f t="shared" si="2"/>
        <v>0</v>
      </c>
      <c r="L18" s="9">
        <f t="shared" si="3"/>
        <v>0</v>
      </c>
    </row>
    <row r="19" spans="1:12" ht="23.25" x14ac:dyDescent="0.25">
      <c r="A19" s="6" t="s">
        <v>44</v>
      </c>
      <c r="B19" s="7" t="s">
        <v>45</v>
      </c>
      <c r="C19" s="8"/>
      <c r="D19" s="8"/>
      <c r="E19" s="8"/>
      <c r="F19" s="8"/>
      <c r="G19" s="9">
        <f>D19+E19+F19</f>
        <v>0</v>
      </c>
      <c r="H19" s="8"/>
      <c r="I19" s="8"/>
      <c r="J19" s="8"/>
      <c r="K19" s="9">
        <f t="shared" si="2"/>
        <v>0</v>
      </c>
      <c r="L19" s="9">
        <f t="shared" si="3"/>
        <v>0</v>
      </c>
    </row>
    <row r="20" spans="1:12" ht="45.75" x14ac:dyDescent="0.25">
      <c r="A20" s="6" t="s">
        <v>16</v>
      </c>
      <c r="B20" s="7" t="s">
        <v>46</v>
      </c>
      <c r="C20" s="8"/>
      <c r="D20" s="8"/>
      <c r="E20" s="8"/>
      <c r="F20" s="8"/>
      <c r="G20" s="9">
        <f t="shared" ref="G20:G23" si="9">D20+E20+F20</f>
        <v>0</v>
      </c>
      <c r="H20" s="8"/>
      <c r="I20" s="8"/>
      <c r="J20" s="8"/>
      <c r="K20" s="9">
        <f t="shared" si="2"/>
        <v>0</v>
      </c>
      <c r="L20" s="9">
        <f t="shared" si="3"/>
        <v>0</v>
      </c>
    </row>
    <row r="21" spans="1:12" ht="57" x14ac:dyDescent="0.25">
      <c r="A21" s="6" t="s">
        <v>47</v>
      </c>
      <c r="B21" s="7" t="s">
        <v>48</v>
      </c>
      <c r="C21" s="15"/>
      <c r="D21" s="15"/>
      <c r="E21" s="15"/>
      <c r="F21" s="15"/>
      <c r="G21" s="9">
        <f t="shared" si="9"/>
        <v>0</v>
      </c>
      <c r="H21" s="15"/>
      <c r="I21" s="15"/>
      <c r="J21" s="15"/>
      <c r="K21" s="16">
        <f t="shared" si="2"/>
        <v>0</v>
      </c>
      <c r="L21" s="9">
        <f t="shared" si="3"/>
        <v>0</v>
      </c>
    </row>
    <row r="22" spans="1:12" ht="45.75" x14ac:dyDescent="0.25">
      <c r="A22" s="6" t="s">
        <v>18</v>
      </c>
      <c r="B22" s="23" t="s">
        <v>60</v>
      </c>
      <c r="C22" s="30">
        <v>326003.06</v>
      </c>
      <c r="D22" s="26">
        <v>37323.15</v>
      </c>
      <c r="E22" s="24"/>
      <c r="F22" s="24"/>
      <c r="G22" s="9">
        <f t="shared" si="9"/>
        <v>37323.15</v>
      </c>
      <c r="H22" s="29"/>
      <c r="I22" s="27"/>
      <c r="J22" s="29"/>
      <c r="K22" s="16">
        <f t="shared" si="2"/>
        <v>0</v>
      </c>
      <c r="L22" s="9">
        <f t="shared" si="3"/>
        <v>363326.21</v>
      </c>
    </row>
    <row r="23" spans="1:12" ht="23.25" x14ac:dyDescent="0.25">
      <c r="A23" s="6" t="s">
        <v>19</v>
      </c>
      <c r="B23" s="25" t="s">
        <v>61</v>
      </c>
      <c r="C23" s="30">
        <v>2301.9499999999998</v>
      </c>
      <c r="D23" s="26"/>
      <c r="E23" s="24"/>
      <c r="F23" s="24"/>
      <c r="G23" s="9">
        <f t="shared" si="9"/>
        <v>0</v>
      </c>
      <c r="H23" s="24"/>
      <c r="I23" s="26"/>
      <c r="J23" s="24"/>
      <c r="K23" s="28">
        <f t="shared" si="2"/>
        <v>0</v>
      </c>
      <c r="L23" s="9">
        <f t="shared" si="3"/>
        <v>2301.9499999999998</v>
      </c>
    </row>
    <row r="26" spans="1:12" x14ac:dyDescent="0.25">
      <c r="B26" s="32"/>
      <c r="C26" s="33">
        <v>45364</v>
      </c>
    </row>
  </sheetData>
  <mergeCells count="9">
    <mergeCell ref="J2:M2"/>
    <mergeCell ref="J3:M3"/>
    <mergeCell ref="J4:M4"/>
    <mergeCell ref="A6:A7"/>
    <mergeCell ref="B6:B7"/>
    <mergeCell ref="C6:C7"/>
    <mergeCell ref="D6:G6"/>
    <mergeCell ref="H6:K6"/>
    <mergeCell ref="L6:L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1.1.1</vt:lpstr>
      <vt:lpstr>1.1.2 071 072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2024-05-06T14:40:43Z</dcterms:modified>
</cp:coreProperties>
</file>