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236" windowWidth="12120" windowHeight="9120" activeTab="0"/>
  </bookViews>
  <sheets>
    <sheet name="Załącznik-dochody" sheetId="1" r:id="rId1"/>
    <sheet name="Załącznik-wydatki" sheetId="2" r:id="rId2"/>
  </sheets>
  <definedNames/>
  <calcPr fullCalcOnLoad="1"/>
</workbook>
</file>

<file path=xl/sharedStrings.xml><?xml version="1.0" encoding="utf-8"?>
<sst xmlns="http://schemas.openxmlformats.org/spreadsheetml/2006/main" count="484" uniqueCount="117">
  <si>
    <t>opłaty na rzecz budżetu państwa</t>
  </si>
  <si>
    <t>opłaty za administrowanie i czynsze za budynki, lokale i pomieszczenia garażowe</t>
  </si>
  <si>
    <t>zakup leków, wyrobów medycznych i produktów biobójczych</t>
  </si>
  <si>
    <t xml:space="preserve">Świadczenia rodzinne, świadczenie z funduszu alimentacyjnego oraz składki na ubezpieczenia emerytalne i rentowe z ubezpieczenia społecznego     </t>
  </si>
  <si>
    <t>Zasiłki stałe</t>
  </si>
  <si>
    <t>Pozostała działalność</t>
  </si>
  <si>
    <t>Edukacyjna opieka wychowawcza</t>
  </si>
  <si>
    <t>inne formy pomocy dla uczniów</t>
  </si>
  <si>
    <t>OGÓŁEM DOCHODY</t>
  </si>
  <si>
    <t>koszty postępowania sądowego i prokuratorskiego</t>
  </si>
  <si>
    <t>w tym dotacja celowa :</t>
  </si>
  <si>
    <t>Dział</t>
  </si>
  <si>
    <t>Rozdział</t>
  </si>
  <si>
    <t>Wyszczególnienie</t>
  </si>
  <si>
    <t>Pomoc społeczna</t>
  </si>
  <si>
    <t>§ 0830</t>
  </si>
  <si>
    <t>wpływy z usług</t>
  </si>
  <si>
    <t>Domy pomocy społecznej</t>
  </si>
  <si>
    <t xml:space="preserve">Ośrodki wsparcia                          </t>
  </si>
  <si>
    <t>§ 0920</t>
  </si>
  <si>
    <t>pozostałe odsetki</t>
  </si>
  <si>
    <t>§ 0970</t>
  </si>
  <si>
    <t>wpływy z różnych dochodów</t>
  </si>
  <si>
    <t>Ośrodki pomocy społecznej</t>
  </si>
  <si>
    <t>Usługi opiekuńcze i specjalistyczne usługi opiekuńcze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</si>
  <si>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</si>
  <si>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</si>
  <si>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</si>
  <si>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</si>
  <si>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</si>
  <si>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</si>
  <si>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</si>
  <si>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</si>
  <si>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</si>
  <si>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</si>
  <si>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</si>
  <si>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</si>
  <si>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</si>
  <si>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</si>
  <si>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</si>
  <si>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wydatki na zakupy inwestycyjne jednostek budżetowych</t>
  </si>
  <si>
    <t>wydatki inwestycyjne jednostek budżetowych</t>
  </si>
  <si>
    <t>składki na ubezpieczenie zdrowotne</t>
  </si>
  <si>
    <t>świadczenia społeczne</t>
  </si>
  <si>
    <t>w tym:</t>
  </si>
  <si>
    <t>w tym dotacja celowa</t>
  </si>
  <si>
    <t>wpłaty na Państwowy Fundusz Rehabilitacji Osób Niepełnosprawnych</t>
  </si>
  <si>
    <t>RAZEM</t>
  </si>
  <si>
    <t>§</t>
  </si>
  <si>
    <t>ZADANIA WŁASNE</t>
  </si>
  <si>
    <t>ZADANIA ZLECONE</t>
  </si>
  <si>
    <t>wydatki osobowe niezaliczone do wynagrodzeń</t>
  </si>
  <si>
    <t>zakup usług obejmujących wykonanie ekspertyz, analiz i opinii</t>
  </si>
  <si>
    <t>szkolenia pracowników niebędących członkami korpusu służby cywilnej</t>
  </si>
  <si>
    <t>w tym dotacja celowa:</t>
  </si>
  <si>
    <t>zakup usług przez jednostki samorządu terytorialnego od innych jednostek samorządu terytorialnego</t>
  </si>
  <si>
    <t>Ochrona zdrowia</t>
  </si>
  <si>
    <t>zakup usług obejmujących tłumaczenia</t>
  </si>
  <si>
    <t>zakup środków żywności</t>
  </si>
  <si>
    <t>Wspieranie rodziny</t>
  </si>
  <si>
    <t xml:space="preserve">opłaty z tytułu zakupu usług telekomunikacyjnych </t>
  </si>
  <si>
    <t>nagrody konkursowe</t>
  </si>
  <si>
    <t>podatek od towarów i usług (VAT)</t>
  </si>
  <si>
    <t>Świadczenie wychowawcze</t>
  </si>
  <si>
    <t>`</t>
  </si>
  <si>
    <t>Rodzina</t>
  </si>
  <si>
    <t>Tworzenie i funkcjonowanie żłobków</t>
  </si>
  <si>
    <t>§ 0640</t>
  </si>
  <si>
    <t>wpływy z tytułu kosztów egzekucyjnych, opłaty komorniczej i kosztów upomnień</t>
  </si>
  <si>
    <t>wpływy z pozostałych odsetek</t>
  </si>
  <si>
    <t>§ 0940</t>
  </si>
  <si>
    <t>wpływy z rozliczeń/zwrotów z lat ubiegłych</t>
  </si>
  <si>
    <t>Zasiłki okresowe, celowe i pomoc w naturze oraz składki na ubezpieczenia emerytalne i rentowe</t>
  </si>
  <si>
    <t>Pomoc w zakresie dożywiania</t>
  </si>
  <si>
    <t>Pomoc materialna dla uczniów o charakterze socjalnym</t>
  </si>
  <si>
    <t>Karta Dużej Rodziny                                                                                                    (dysponent środków - MOPS - zadania zlecone)</t>
  </si>
  <si>
    <t>Plan na 2019 rok</t>
  </si>
  <si>
    <t xml:space="preserve">dotacje celowe w ramach programów finansowanych z udziałem środków europejskich oraz środków, o których mowa w art. 5 ust. 3 pkt. 5 lit a i b ustawy, lub płatności w ramach budżetu środków europejskich, realizowanych przez jednostki samorządu terytorialnego </t>
  </si>
  <si>
    <t>PROJEKT</t>
  </si>
  <si>
    <t>§ 2057</t>
  </si>
  <si>
    <t xml:space="preserve"> </t>
  </si>
  <si>
    <t>Plan na rok 2020r.</t>
  </si>
  <si>
    <t xml:space="preserve">Składki na ubezpieczenie zdrowotne opłacane za osoby pobierające niektóre świadczenia z pomocy społecznej oraz za osoby uczestniczące w zajęciach w centrum integracji społecznej        </t>
  </si>
  <si>
    <t xml:space="preserve">Zasiłki okresowe, celowe i pomoc w naturze oraz składki na ubezpieczenia emerytalne i rentowe    </t>
  </si>
  <si>
    <t xml:space="preserve">Wspieranie rodziny      </t>
  </si>
  <si>
    <t xml:space="preserve">Świadczenia rodzinne, świadczenie z funduszu alimentacyjnego oraz składki na ubezpieczenia emerytalne i rentowe z ubezpieczenia społecznego </t>
  </si>
  <si>
    <t xml:space="preserve">Świadczenie wychowawcze </t>
  </si>
  <si>
    <t xml:space="preserve">Pomoc materialna dla uczniów o charakterze socjalnym                  </t>
  </si>
  <si>
    <t xml:space="preserve">Pozostała działalność          </t>
  </si>
  <si>
    <t xml:space="preserve">Pomoc w zakresie dożywiania   </t>
  </si>
  <si>
    <t xml:space="preserve">Usługi opiekuńcze i specjalistyczne usługi opiekuńcze   </t>
  </si>
  <si>
    <t xml:space="preserve">Jednostki specjalistycznego poradnictwa, mieszkania chronione i ośrodki interwencji kryzysowej </t>
  </si>
  <si>
    <t xml:space="preserve">Ośrodki pomocy społecznej    </t>
  </si>
  <si>
    <t xml:space="preserve">Zasiłki stałe       </t>
  </si>
  <si>
    <t xml:space="preserve">Dodatki mieszkaniowe           </t>
  </si>
  <si>
    <t xml:space="preserve">Zadania w zakresie przeciwdziałania przemocy w rodzinie               </t>
  </si>
  <si>
    <t xml:space="preserve">Ośrodki wsparcia - Schroniska       </t>
  </si>
  <si>
    <t xml:space="preserve">Ośrodki wsparcia - DDP "Senior"      </t>
  </si>
  <si>
    <t xml:space="preserve">Ośrodki wsparcia- OOR        </t>
  </si>
  <si>
    <t xml:space="preserve">Domy pomocy społecznej - DO"Szarotka"      </t>
  </si>
  <si>
    <t xml:space="preserve">Przeciwdziałanie alkoholizmowi      </t>
  </si>
  <si>
    <t xml:space="preserve">Zwalczanie narkomanii             </t>
  </si>
  <si>
    <t xml:space="preserve">Zakłady opiekuńczo-lecznicze i pielęgnacyjno-opiekuńcze  </t>
  </si>
  <si>
    <t xml:space="preserve">Tworzenie i funkcjonowanie żłobków - Żłobek Nr 2           </t>
  </si>
  <si>
    <t xml:space="preserve">Tworzenie i funkcjonowanie żłobków - Żłobek Nr 3     </t>
  </si>
  <si>
    <t xml:space="preserve">Tworzenie i funkcjonowanie żłobków - Grupa żłobkowa w Ośrodku Opiekuńczo-Rehabilitacyjnym   </t>
  </si>
  <si>
    <t xml:space="preserve">Rodziny zastępcze        </t>
  </si>
  <si>
    <t xml:space="preserve">Działalność placówek opiekuńczo-wychowawczych                      </t>
  </si>
  <si>
    <t xml:space="preserve">Składki na ubezpieczenie zdrowotne opłacane za osoby pobierające niektóre świadczenia rodzinne, zgodnie z przepisami ustawy o świadczeniach rodzinnych oraz za osoby pobierające zasiłki dla opiekunów, zgodnie z przepisami ustawy z dnia 4 kwietnia 2014r. o ustaleniu i wypłacie zasiłków dla opiekunów      </t>
  </si>
  <si>
    <t>Miejskiego Ośrodka Pomocy Społecznej w Lubinie</t>
  </si>
  <si>
    <t>Plan finansowy dochodów na 2020r.</t>
  </si>
  <si>
    <t>opracowany na podstawie Uchwały Nr XIII/97/19 Rady Miejskiej w Lubinie z dnia 23 grudnia 2019r.</t>
  </si>
  <si>
    <t>w sprawie ustalenia planów finansowych na rok 2020</t>
  </si>
  <si>
    <t xml:space="preserve">oraz Zarządzenia Nr P.0050.1.2020 Prezydenta Miasta Lubina z dnia 2 stycznia 2020r. </t>
  </si>
  <si>
    <t>Plan finansowy wydatków na 2020r.</t>
  </si>
  <si>
    <t xml:space="preserve">oraz Zarządzenia Nr P.0050.1.2020 Prezydenta Miasta Lubina z dnia 2 stycznia 2020r. w sprawie ustalenia </t>
  </si>
  <si>
    <t>planów finansowych na rok 2020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</si>
</sst>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?&quot;;\-#,##0\ &quot;z?&quot;"/>
    <numFmt numFmtId="165" formatCode="#,##0\ &quot;z?&quot;;[Red]\-#,##0\ &quot;z?&quot;"/>
    <numFmt numFmtId="166" formatCode="#,##0.00\ &quot;z?&quot;;\-#,##0.00\ &quot;z?&quot;"/>
    <numFmt numFmtId="167" formatCode="#,##0.00\ &quot;z?&quot;;[Red]\-#,##0.00\ &quot;z?&quot;"/>
    <numFmt numFmtId="168" formatCode="_-* #,##0\ &quot;z?&quot;_-;\-* #,##0\ &quot;z?&quot;_-;_-* &quot;-&quot;\ &quot;z?&quot;_-;_-@_-"/>
    <numFmt numFmtId="169" formatCode="_-* #,##0\ _z_?_-;\-* #,##0\ _z_?_-;_-* &quot;-&quot;\ _z_?_-;_-@_-"/>
    <numFmt numFmtId="170" formatCode="_-* #,##0.00\ &quot;z?&quot;_-;\-* #,##0.00\ &quot;z?&quot;_-;_-* &quot;-&quot;??\ &quot;z?&quot;_-;_-@_-"/>
    <numFmt numFmtId="171" formatCode="_-* #,##0.00\ _z_?_-;\-* #,##0.00\ _z_?_-;_-* &quot;-&quot;??\ _z_?_-;_-@_-"/>
    <numFmt numFmtId="172" formatCode="_-* #,##0.00\ _z_?_-;\-* #,##0.00\ _z_?_-;_-* \-??\ _z_?_-;_-@_-"/>
    <numFmt numFmtId="173" formatCode="_-* #,##0\ _z_?_-;\-* #,##0\ _z_?_-;_-* \-??\ _z_?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"/>
    <numFmt numFmtId="182" formatCode="0.0"/>
    <numFmt numFmtId="183" formatCode="0.0%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"/>
    <numFmt numFmtId="189" formatCode="#,##0.00_ ;\-#,##0.00\ "/>
    <numFmt numFmtId="190" formatCode="#,##0_ ;\-#,##0\ "/>
    <numFmt numFmtId="191" formatCode="#,##0.000"/>
    <numFmt numFmtId="192" formatCode="#,##0.0_ ;\-#,##0.0\ "/>
  </numFmts>
  <fonts count="42"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b/>
      <sz val="14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3" fontId="4" fillId="0" borderId="17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17" xfId="0" applyNumberFormat="1" applyFont="1" applyBorder="1" applyAlignment="1">
      <alignment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5" fillId="0" borderId="14" xfId="0" applyNumberFormat="1" applyFont="1" applyBorder="1" applyAlignment="1">
      <alignment horizontal="right" vertical="top" wrapText="1"/>
    </xf>
    <xf numFmtId="3" fontId="5" fillId="0" borderId="17" xfId="0" applyNumberFormat="1" applyFont="1" applyBorder="1" applyAlignment="1">
      <alignment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right" vertical="top" wrapText="1"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0" fontId="5" fillId="0" borderId="2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3" fontId="5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showGridLines="0" tabSelected="1" zoomScalePageLayoutView="0" workbookViewId="0" topLeftCell="A53">
      <selection activeCell="A8" sqref="A8"/>
    </sheetView>
  </sheetViews>
  <sheetFormatPr defaultColWidth="9.00390625" defaultRowHeight="12.75"/>
  <cols>
    <col min="1" max="2" width="9.125" style="13" customWidth="1"/>
    <col min="3" max="3" width="7.25390625" style="13" customWidth="1"/>
    <col min="4" max="4" width="58.25390625" style="13" customWidth="1"/>
    <col min="5" max="5" width="17.375" style="13" customWidth="1"/>
    <col min="6" max="16384" width="9.125" style="13" customWidth="1"/>
  </cols>
  <sheetData>
    <row r="1" spans="1:5" ht="18.75" customHeight="1" hidden="1">
      <c r="A1" s="39"/>
      <c r="E1" s="2"/>
    </row>
    <row r="2" ht="12.75" customHeight="1" hidden="1">
      <c r="E2" s="2"/>
    </row>
    <row r="3" ht="12.75" customHeight="1" hidden="1">
      <c r="E3" s="2"/>
    </row>
    <row r="4" spans="1:5" ht="12.75">
      <c r="A4" s="22"/>
      <c r="B4" s="22"/>
      <c r="C4" s="22"/>
      <c r="D4" s="3" t="s">
        <v>110</v>
      </c>
      <c r="E4" s="22"/>
    </row>
    <row r="5" spans="1:5" ht="12.75">
      <c r="A5" s="22"/>
      <c r="B5" s="22"/>
      <c r="C5" s="22"/>
      <c r="D5" s="3" t="s">
        <v>109</v>
      </c>
      <c r="E5" s="22"/>
    </row>
    <row r="6" spans="1:5" ht="12.75">
      <c r="A6" s="94" t="s">
        <v>111</v>
      </c>
      <c r="B6" s="94"/>
      <c r="C6" s="94"/>
      <c r="D6" s="94"/>
      <c r="E6" s="94"/>
    </row>
    <row r="7" spans="1:5" ht="12.75">
      <c r="A7" s="94" t="s">
        <v>113</v>
      </c>
      <c r="B7" s="94"/>
      <c r="C7" s="94"/>
      <c r="D7" s="94"/>
      <c r="E7" s="94"/>
    </row>
    <row r="8" spans="1:5" ht="13.5" thickBot="1">
      <c r="A8" s="22"/>
      <c r="B8" s="22"/>
      <c r="C8" s="22"/>
      <c r="D8" s="22" t="s">
        <v>112</v>
      </c>
      <c r="E8" s="22"/>
    </row>
    <row r="9" spans="1:5" ht="16.5" customHeight="1">
      <c r="A9" s="5"/>
      <c r="B9" s="6"/>
      <c r="C9" s="5"/>
      <c r="D9" s="14"/>
      <c r="E9" s="6"/>
    </row>
    <row r="10" spans="1:5" ht="12.75">
      <c r="A10" s="15" t="s">
        <v>11</v>
      </c>
      <c r="B10" s="16" t="s">
        <v>12</v>
      </c>
      <c r="C10" s="55" t="s">
        <v>48</v>
      </c>
      <c r="D10" s="16" t="s">
        <v>13</v>
      </c>
      <c r="E10" s="16" t="s">
        <v>81</v>
      </c>
    </row>
    <row r="11" spans="1:5" ht="14.25" customHeight="1" thickBot="1">
      <c r="A11" s="10"/>
      <c r="B11" s="11"/>
      <c r="C11" s="10"/>
      <c r="D11" s="11"/>
      <c r="E11" s="11"/>
    </row>
    <row r="12" spans="1:5" ht="13.5" thickBot="1">
      <c r="A12" s="17">
        <v>1</v>
      </c>
      <c r="B12" s="18">
        <v>2</v>
      </c>
      <c r="C12" s="17">
        <v>3</v>
      </c>
      <c r="D12" s="18">
        <v>4</v>
      </c>
      <c r="E12" s="18">
        <v>5</v>
      </c>
    </row>
    <row r="13" spans="1:5" ht="12.75">
      <c r="A13" s="9">
        <v>852</v>
      </c>
      <c r="B13" s="12"/>
      <c r="C13" s="9"/>
      <c r="D13" s="12" t="s">
        <v>14</v>
      </c>
      <c r="E13" s="43">
        <f>E14+E18+E21+E23+E26+E28+E35+E37+E39</f>
        <v>1414500</v>
      </c>
    </row>
    <row r="14" spans="1:5" ht="12.75">
      <c r="A14" s="9"/>
      <c r="B14" s="12">
        <v>85202</v>
      </c>
      <c r="C14" s="9"/>
      <c r="D14" s="12" t="s">
        <v>17</v>
      </c>
      <c r="E14" s="43">
        <f>E15+E16+E17</f>
        <v>931100</v>
      </c>
    </row>
    <row r="15" spans="1:5" ht="25.5">
      <c r="A15" s="9"/>
      <c r="B15" s="12"/>
      <c r="C15" s="9" t="s">
        <v>67</v>
      </c>
      <c r="D15" s="12" t="s">
        <v>68</v>
      </c>
      <c r="E15" s="24">
        <v>100</v>
      </c>
    </row>
    <row r="16" spans="1:5" ht="12.75">
      <c r="A16" s="9"/>
      <c r="B16" s="12"/>
      <c r="C16" s="9" t="s">
        <v>15</v>
      </c>
      <c r="D16" s="12" t="s">
        <v>16</v>
      </c>
      <c r="E16" s="31">
        <v>930000</v>
      </c>
    </row>
    <row r="17" spans="1:5" ht="12.75">
      <c r="A17" s="9"/>
      <c r="B17" s="12"/>
      <c r="C17" s="9" t="s">
        <v>19</v>
      </c>
      <c r="D17" s="12" t="s">
        <v>69</v>
      </c>
      <c r="E17" s="31">
        <v>1000</v>
      </c>
    </row>
    <row r="18" spans="1:5" ht="12.75">
      <c r="A18" s="9"/>
      <c r="B18" s="12">
        <v>85203</v>
      </c>
      <c r="C18" s="9"/>
      <c r="D18" s="12" t="s">
        <v>18</v>
      </c>
      <c r="E18" s="43">
        <f>E19+E20</f>
        <v>231000</v>
      </c>
    </row>
    <row r="19" spans="1:5" ht="12.75">
      <c r="A19" s="9"/>
      <c r="B19" s="12"/>
      <c r="C19" s="9" t="s">
        <v>15</v>
      </c>
      <c r="D19" s="12" t="s">
        <v>16</v>
      </c>
      <c r="E19" s="31">
        <v>230000</v>
      </c>
    </row>
    <row r="20" spans="1:5" ht="12.75">
      <c r="A20" s="9"/>
      <c r="B20" s="12"/>
      <c r="C20" s="9" t="s">
        <v>19</v>
      </c>
      <c r="D20" s="12" t="s">
        <v>69</v>
      </c>
      <c r="E20" s="31">
        <v>1000</v>
      </c>
    </row>
    <row r="21" spans="1:5" ht="38.25">
      <c r="A21" s="9"/>
      <c r="B21" s="12">
        <v>85213</v>
      </c>
      <c r="C21" s="9"/>
      <c r="D21" s="12" t="s">
        <v>82</v>
      </c>
      <c r="E21" s="43">
        <f>E22</f>
        <v>5000</v>
      </c>
    </row>
    <row r="22" spans="1:5" ht="12.75">
      <c r="A22" s="9"/>
      <c r="B22" s="12"/>
      <c r="C22" s="9" t="s">
        <v>70</v>
      </c>
      <c r="D22" s="12" t="s">
        <v>71</v>
      </c>
      <c r="E22" s="31">
        <v>5000</v>
      </c>
    </row>
    <row r="23" spans="1:5" ht="25.5">
      <c r="A23" s="9"/>
      <c r="B23" s="12">
        <v>85214</v>
      </c>
      <c r="C23" s="9"/>
      <c r="D23" s="12" t="s">
        <v>72</v>
      </c>
      <c r="E23" s="43">
        <f>E24+E25</f>
        <v>29000</v>
      </c>
    </row>
    <row r="24" spans="1:5" ht="12.75">
      <c r="A24" s="9"/>
      <c r="B24" s="12"/>
      <c r="C24" s="9" t="s">
        <v>19</v>
      </c>
      <c r="D24" s="12" t="s">
        <v>69</v>
      </c>
      <c r="E24" s="31">
        <v>9000</v>
      </c>
    </row>
    <row r="25" spans="1:5" ht="12.75">
      <c r="A25" s="9"/>
      <c r="B25" s="12"/>
      <c r="C25" s="9" t="s">
        <v>70</v>
      </c>
      <c r="D25" s="12" t="s">
        <v>71</v>
      </c>
      <c r="E25" s="31">
        <v>20000</v>
      </c>
    </row>
    <row r="26" spans="1:5" ht="12.75">
      <c r="A26" s="9"/>
      <c r="B26" s="12">
        <v>85216</v>
      </c>
      <c r="C26" s="9"/>
      <c r="D26" s="12" t="s">
        <v>4</v>
      </c>
      <c r="E26" s="43">
        <f>E27</f>
        <v>40000</v>
      </c>
    </row>
    <row r="27" spans="1:5" ht="12.75">
      <c r="A27" s="9"/>
      <c r="B27" s="12"/>
      <c r="C27" s="9" t="s">
        <v>70</v>
      </c>
      <c r="D27" s="12" t="s">
        <v>71</v>
      </c>
      <c r="E27" s="24">
        <v>40000</v>
      </c>
    </row>
    <row r="28" spans="1:5" ht="12.75">
      <c r="A28" s="9"/>
      <c r="B28" s="12">
        <v>85219</v>
      </c>
      <c r="C28" s="9"/>
      <c r="D28" s="12" t="s">
        <v>23</v>
      </c>
      <c r="E28" s="43">
        <f>E29+E30+E31+E32+E33+E34</f>
        <v>13500</v>
      </c>
    </row>
    <row r="29" spans="1:5" ht="25.5">
      <c r="A29" s="9"/>
      <c r="B29" s="12"/>
      <c r="C29" s="9" t="s">
        <v>67</v>
      </c>
      <c r="D29" s="12" t="s">
        <v>68</v>
      </c>
      <c r="E29" s="24">
        <v>500</v>
      </c>
    </row>
    <row r="30" spans="1:5" ht="12.75">
      <c r="A30" s="9"/>
      <c r="B30" s="12"/>
      <c r="C30" s="9" t="s">
        <v>15</v>
      </c>
      <c r="D30" s="12" t="s">
        <v>16</v>
      </c>
      <c r="E30" s="31">
        <v>9000</v>
      </c>
    </row>
    <row r="31" spans="1:5" ht="12.75">
      <c r="A31" s="9"/>
      <c r="B31" s="12"/>
      <c r="C31" s="9" t="s">
        <v>19</v>
      </c>
      <c r="D31" s="12" t="s">
        <v>69</v>
      </c>
      <c r="E31" s="31">
        <v>3000</v>
      </c>
    </row>
    <row r="32" spans="1:5" ht="12.75">
      <c r="A32" s="9"/>
      <c r="B32" s="12"/>
      <c r="C32" s="9" t="s">
        <v>70</v>
      </c>
      <c r="D32" s="12" t="s">
        <v>71</v>
      </c>
      <c r="E32" s="31">
        <v>500</v>
      </c>
    </row>
    <row r="33" spans="1:5" ht="12.75">
      <c r="A33" s="9"/>
      <c r="B33" s="12"/>
      <c r="C33" s="9" t="s">
        <v>21</v>
      </c>
      <c r="D33" s="12" t="s">
        <v>22</v>
      </c>
      <c r="E33" s="31">
        <v>500</v>
      </c>
    </row>
    <row r="34" spans="1:5" ht="38.25" hidden="1">
      <c r="A34" s="9"/>
      <c r="B34" s="12"/>
      <c r="C34" s="9" t="s">
        <v>79</v>
      </c>
      <c r="D34" s="12" t="s">
        <v>77</v>
      </c>
      <c r="E34" s="31">
        <v>0</v>
      </c>
    </row>
    <row r="35" spans="1:5" ht="12.75">
      <c r="A35" s="9"/>
      <c r="B35" s="12">
        <v>85228</v>
      </c>
      <c r="C35" s="9"/>
      <c r="D35" s="12" t="s">
        <v>24</v>
      </c>
      <c r="E35" s="43">
        <f>E36</f>
        <v>158000</v>
      </c>
    </row>
    <row r="36" spans="1:5" ht="12.75">
      <c r="A36" s="9"/>
      <c r="B36" s="12"/>
      <c r="C36" s="9" t="s">
        <v>15</v>
      </c>
      <c r="D36" s="12" t="s">
        <v>16</v>
      </c>
      <c r="E36" s="31">
        <v>158000</v>
      </c>
    </row>
    <row r="37" spans="1:5" ht="12.75">
      <c r="A37" s="9"/>
      <c r="B37" s="12">
        <v>85230</v>
      </c>
      <c r="C37" s="9"/>
      <c r="D37" s="12" t="s">
        <v>73</v>
      </c>
      <c r="E37" s="43">
        <f>E38</f>
        <v>6000</v>
      </c>
    </row>
    <row r="38" spans="1:5" ht="12.75">
      <c r="A38" s="9"/>
      <c r="B38" s="12"/>
      <c r="C38" s="9" t="s">
        <v>70</v>
      </c>
      <c r="D38" s="12" t="s">
        <v>71</v>
      </c>
      <c r="E38" s="31">
        <v>6000</v>
      </c>
    </row>
    <row r="39" spans="1:5" ht="12.75">
      <c r="A39" s="9"/>
      <c r="B39" s="12">
        <v>85295</v>
      </c>
      <c r="C39" s="9"/>
      <c r="D39" s="12" t="s">
        <v>5</v>
      </c>
      <c r="E39" s="43">
        <f>E40</f>
        <v>900</v>
      </c>
    </row>
    <row r="40" spans="1:5" ht="12.75">
      <c r="A40" s="9"/>
      <c r="B40" s="12"/>
      <c r="C40" s="9" t="s">
        <v>70</v>
      </c>
      <c r="D40" s="12" t="s">
        <v>71</v>
      </c>
      <c r="E40" s="24">
        <v>900</v>
      </c>
    </row>
    <row r="41" spans="1:5" ht="12.75">
      <c r="A41" s="9">
        <v>854</v>
      </c>
      <c r="B41" s="12"/>
      <c r="C41" s="9"/>
      <c r="D41" s="12" t="s">
        <v>6</v>
      </c>
      <c r="E41" s="43">
        <f>E42</f>
        <v>700</v>
      </c>
    </row>
    <row r="42" spans="1:5" ht="12.75">
      <c r="A42" s="9"/>
      <c r="B42" s="12">
        <v>85415</v>
      </c>
      <c r="C42" s="9"/>
      <c r="D42" s="12" t="s">
        <v>74</v>
      </c>
      <c r="E42" s="43">
        <f>E43</f>
        <v>700</v>
      </c>
    </row>
    <row r="43" spans="1:5" ht="12.75">
      <c r="A43" s="9"/>
      <c r="B43" s="12"/>
      <c r="C43" s="9" t="s">
        <v>70</v>
      </c>
      <c r="D43" s="12" t="s">
        <v>71</v>
      </c>
      <c r="E43" s="31">
        <v>700</v>
      </c>
    </row>
    <row r="44" spans="1:5" ht="12.75">
      <c r="A44" s="9">
        <v>855</v>
      </c>
      <c r="B44" s="12"/>
      <c r="C44" s="9"/>
      <c r="D44" s="12" t="s">
        <v>65</v>
      </c>
      <c r="E44" s="43">
        <f>E45+E48+E51+E54</f>
        <v>1194800</v>
      </c>
    </row>
    <row r="45" spans="1:5" ht="12.75">
      <c r="A45" s="9"/>
      <c r="B45" s="12">
        <v>85501</v>
      </c>
      <c r="C45" s="9"/>
      <c r="D45" s="12" t="s">
        <v>63</v>
      </c>
      <c r="E45" s="43">
        <f>E46+E47</f>
        <v>130000</v>
      </c>
    </row>
    <row r="46" spans="1:5" ht="12.75">
      <c r="A46" s="9"/>
      <c r="B46" s="12"/>
      <c r="C46" s="9" t="s">
        <v>19</v>
      </c>
      <c r="D46" s="12" t="s">
        <v>69</v>
      </c>
      <c r="E46" s="31">
        <v>10000</v>
      </c>
    </row>
    <row r="47" spans="1:5" ht="12.75">
      <c r="A47" s="9"/>
      <c r="B47" s="12"/>
      <c r="C47" s="9" t="s">
        <v>70</v>
      </c>
      <c r="D47" s="12" t="s">
        <v>71</v>
      </c>
      <c r="E47" s="31">
        <v>120000</v>
      </c>
    </row>
    <row r="48" spans="1:5" ht="27.75" customHeight="1">
      <c r="A48" s="9"/>
      <c r="B48" s="12">
        <v>85502</v>
      </c>
      <c r="C48" s="9"/>
      <c r="D48" s="12" t="s">
        <v>3</v>
      </c>
      <c r="E48" s="43">
        <f>E49+E50</f>
        <v>240000</v>
      </c>
    </row>
    <row r="49" spans="1:5" ht="12.75">
      <c r="A49" s="9"/>
      <c r="B49" s="12"/>
      <c r="C49" s="9" t="s">
        <v>19</v>
      </c>
      <c r="D49" s="12" t="s">
        <v>69</v>
      </c>
      <c r="E49" s="35">
        <v>40000</v>
      </c>
    </row>
    <row r="50" spans="1:5" ht="12.75">
      <c r="A50" s="9"/>
      <c r="B50" s="12"/>
      <c r="C50" s="9" t="s">
        <v>70</v>
      </c>
      <c r="D50" s="12" t="s">
        <v>71</v>
      </c>
      <c r="E50" s="35">
        <v>200000</v>
      </c>
    </row>
    <row r="51" spans="1:5" ht="12.75">
      <c r="A51" s="9"/>
      <c r="B51" s="12">
        <v>85504</v>
      </c>
      <c r="C51" s="9"/>
      <c r="D51" s="12" t="s">
        <v>59</v>
      </c>
      <c r="E51" s="80">
        <f>E52+E53</f>
        <v>3500</v>
      </c>
    </row>
    <row r="52" spans="1:5" ht="12.75">
      <c r="A52" s="9"/>
      <c r="B52" s="12"/>
      <c r="C52" s="9" t="s">
        <v>19</v>
      </c>
      <c r="D52" s="12" t="s">
        <v>69</v>
      </c>
      <c r="E52" s="35">
        <v>500</v>
      </c>
    </row>
    <row r="53" spans="1:5" ht="12.75">
      <c r="A53" s="9"/>
      <c r="B53" s="12"/>
      <c r="C53" s="9" t="s">
        <v>70</v>
      </c>
      <c r="D53" s="12" t="s">
        <v>71</v>
      </c>
      <c r="E53" s="35">
        <v>3000</v>
      </c>
    </row>
    <row r="54" spans="1:5" ht="12.75">
      <c r="A54" s="9"/>
      <c r="B54" s="12">
        <v>85505</v>
      </c>
      <c r="C54" s="9"/>
      <c r="D54" s="12" t="s">
        <v>66</v>
      </c>
      <c r="E54" s="80">
        <f>E55+E56</f>
        <v>821300</v>
      </c>
    </row>
    <row r="55" spans="1:5" ht="12.75">
      <c r="A55" s="9"/>
      <c r="B55" s="12"/>
      <c r="C55" s="9" t="s">
        <v>15</v>
      </c>
      <c r="D55" s="12" t="s">
        <v>16</v>
      </c>
      <c r="E55" s="35">
        <v>819900</v>
      </c>
    </row>
    <row r="56" spans="1:5" ht="12.75">
      <c r="A56" s="9"/>
      <c r="B56" s="12"/>
      <c r="C56" s="9" t="s">
        <v>19</v>
      </c>
      <c r="D56" s="12" t="s">
        <v>69</v>
      </c>
      <c r="E56" s="35">
        <v>1400</v>
      </c>
    </row>
    <row r="57" spans="1:5" ht="13.5" thickBot="1">
      <c r="A57" s="9"/>
      <c r="B57" s="12"/>
      <c r="C57" s="10"/>
      <c r="D57" s="12"/>
      <c r="E57" s="32"/>
    </row>
    <row r="58" spans="1:5" ht="13.5" thickBot="1">
      <c r="A58" s="78"/>
      <c r="B58" s="79"/>
      <c r="C58" s="85" t="s">
        <v>8</v>
      </c>
      <c r="D58" s="86"/>
      <c r="E58" s="51">
        <f>E13+E41+E44</f>
        <v>2610000</v>
      </c>
    </row>
  </sheetData>
  <sheetProtection/>
  <mergeCells count="3">
    <mergeCell ref="C58:D58"/>
    <mergeCell ref="A6:E6"/>
    <mergeCell ref="A7:E7"/>
  </mergeCells>
  <printOptions/>
  <pageMargins left="0.39375" right="0.39375" top="0.9840277777777778" bottom="0.9840277777777778" header="0.5118055555555556" footer="0.5118055555555556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3"/>
  <sheetViews>
    <sheetView showGridLines="0" zoomScalePageLayoutView="0" workbookViewId="0" topLeftCell="A392">
      <selection activeCell="D386" sqref="D386"/>
    </sheetView>
  </sheetViews>
  <sheetFormatPr defaultColWidth="9.00390625" defaultRowHeight="12.75"/>
  <cols>
    <col min="1" max="1" width="7.75390625" style="13" customWidth="1"/>
    <col min="2" max="2" width="9.125" style="13" customWidth="1"/>
    <col min="3" max="3" width="7.00390625" style="13" customWidth="1"/>
    <col min="4" max="4" width="54.75390625" style="13" customWidth="1"/>
    <col min="5" max="5" width="16.875" style="13" customWidth="1"/>
    <col min="6" max="16384" width="9.125" style="13" customWidth="1"/>
  </cols>
  <sheetData>
    <row r="1" ht="12.75" hidden="1">
      <c r="A1" s="1"/>
    </row>
    <row r="2" ht="12.75" hidden="1">
      <c r="A2" s="1"/>
    </row>
    <row r="3" ht="12.75" hidden="1">
      <c r="A3" s="1"/>
    </row>
    <row r="4" spans="1:5" ht="12.75">
      <c r="A4" s="22"/>
      <c r="B4" s="22"/>
      <c r="C4" s="22"/>
      <c r="D4" s="3" t="s">
        <v>114</v>
      </c>
      <c r="E4" s="22"/>
    </row>
    <row r="5" spans="1:5" ht="12.75">
      <c r="A5" s="22"/>
      <c r="B5" s="22"/>
      <c r="C5" s="22"/>
      <c r="D5" s="3" t="s">
        <v>109</v>
      </c>
      <c r="E5" s="22"/>
    </row>
    <row r="6" spans="1:5" ht="12.75">
      <c r="A6" s="94" t="s">
        <v>111</v>
      </c>
      <c r="B6" s="94"/>
      <c r="C6" s="94"/>
      <c r="D6" s="94"/>
      <c r="E6" s="94"/>
    </row>
    <row r="7" spans="1:5" ht="12.75">
      <c r="A7" s="94" t="s">
        <v>115</v>
      </c>
      <c r="B7" s="94"/>
      <c r="C7" s="94"/>
      <c r="D7" s="94"/>
      <c r="E7" s="94"/>
    </row>
    <row r="8" spans="1:5" ht="13.5" thickBot="1">
      <c r="A8" s="22"/>
      <c r="B8" s="22"/>
      <c r="C8" s="22"/>
      <c r="D8" s="22" t="s">
        <v>116</v>
      </c>
      <c r="E8" s="22"/>
    </row>
    <row r="9" spans="1:5" ht="44.25" customHeight="1">
      <c r="A9" s="4" t="s">
        <v>11</v>
      </c>
      <c r="B9" s="20" t="s">
        <v>12</v>
      </c>
      <c r="C9" s="56" t="s">
        <v>48</v>
      </c>
      <c r="D9" s="20" t="s">
        <v>13</v>
      </c>
      <c r="E9" s="20" t="s">
        <v>76</v>
      </c>
    </row>
    <row r="10" spans="1:5" ht="15.75" customHeight="1" thickBot="1">
      <c r="A10" s="17"/>
      <c r="B10" s="18"/>
      <c r="C10" s="17"/>
      <c r="D10" s="18"/>
      <c r="E10" s="18"/>
    </row>
    <row r="11" spans="1:5" ht="13.5" thickBot="1">
      <c r="A11" s="7">
        <v>1</v>
      </c>
      <c r="B11" s="8">
        <v>2</v>
      </c>
      <c r="C11" s="7">
        <v>3</v>
      </c>
      <c r="D11" s="8">
        <v>4</v>
      </c>
      <c r="E11" s="8">
        <v>5</v>
      </c>
    </row>
    <row r="12" spans="1:5" ht="13.5" thickTop="1">
      <c r="A12" s="65">
        <v>851</v>
      </c>
      <c r="B12" s="21"/>
      <c r="C12" s="23"/>
      <c r="D12" s="49" t="s">
        <v>56</v>
      </c>
      <c r="E12" s="41">
        <f>E13+E15+E26</f>
        <v>1414700</v>
      </c>
    </row>
    <row r="13" spans="1:5" ht="12.75">
      <c r="A13" s="50"/>
      <c r="B13" s="48">
        <v>85117</v>
      </c>
      <c r="C13" s="23"/>
      <c r="D13" s="49" t="s">
        <v>102</v>
      </c>
      <c r="E13" s="41">
        <f>E14</f>
        <v>100000</v>
      </c>
    </row>
    <row r="14" spans="1:5" ht="25.5">
      <c r="A14" s="50"/>
      <c r="B14" s="21"/>
      <c r="C14" s="61">
        <v>4330</v>
      </c>
      <c r="D14" s="12" t="s">
        <v>55</v>
      </c>
      <c r="E14" s="26">
        <v>100000</v>
      </c>
    </row>
    <row r="15" spans="1:6" ht="12.75">
      <c r="A15" s="50"/>
      <c r="B15" s="48">
        <v>85153</v>
      </c>
      <c r="C15" s="61"/>
      <c r="D15" s="49" t="s">
        <v>101</v>
      </c>
      <c r="E15" s="41">
        <f>E16+E17+E18+E19+E20+E21+E22+E23+E24+E25</f>
        <v>148730</v>
      </c>
      <c r="F15" s="71"/>
    </row>
    <row r="16" spans="1:6" ht="12.75">
      <c r="A16" s="50"/>
      <c r="B16" s="48"/>
      <c r="C16" s="61">
        <v>4010</v>
      </c>
      <c r="D16" s="12" t="s">
        <v>25</v>
      </c>
      <c r="E16" s="26">
        <v>24280</v>
      </c>
      <c r="F16" s="63"/>
    </row>
    <row r="17" spans="1:6" ht="12.75">
      <c r="A17" s="50"/>
      <c r="B17" s="48"/>
      <c r="C17" s="61">
        <v>4040</v>
      </c>
      <c r="D17" s="12" t="s">
        <v>26</v>
      </c>
      <c r="E17" s="26">
        <v>1740</v>
      </c>
      <c r="F17" s="63"/>
    </row>
    <row r="18" spans="1:6" ht="12.75">
      <c r="A18" s="50"/>
      <c r="B18" s="48"/>
      <c r="C18" s="61">
        <v>4110</v>
      </c>
      <c r="D18" s="12" t="s">
        <v>27</v>
      </c>
      <c r="E18" s="26">
        <v>6330</v>
      </c>
      <c r="F18" s="63"/>
    </row>
    <row r="19" spans="1:6" ht="12.75">
      <c r="A19" s="50"/>
      <c r="B19" s="48"/>
      <c r="C19" s="61">
        <v>4120</v>
      </c>
      <c r="D19" s="12" t="s">
        <v>28</v>
      </c>
      <c r="E19" s="26">
        <v>880</v>
      </c>
      <c r="F19" s="63"/>
    </row>
    <row r="20" spans="1:6" ht="12.75">
      <c r="A20" s="50"/>
      <c r="B20" s="48"/>
      <c r="C20" s="61">
        <v>4170</v>
      </c>
      <c r="D20" s="12" t="s">
        <v>29</v>
      </c>
      <c r="E20" s="26">
        <v>10220</v>
      </c>
      <c r="F20" s="63"/>
    </row>
    <row r="21" spans="1:6" ht="12.75">
      <c r="A21" s="50"/>
      <c r="B21" s="48"/>
      <c r="C21" s="61">
        <v>4190</v>
      </c>
      <c r="D21" s="28" t="s">
        <v>61</v>
      </c>
      <c r="E21" s="26">
        <v>500</v>
      </c>
      <c r="F21" s="63"/>
    </row>
    <row r="22" spans="1:5" ht="12.75">
      <c r="A22" s="50"/>
      <c r="B22" s="29"/>
      <c r="C22" s="61">
        <v>4210</v>
      </c>
      <c r="D22" s="12" t="s">
        <v>30</v>
      </c>
      <c r="E22" s="26">
        <v>8500</v>
      </c>
    </row>
    <row r="23" spans="1:5" ht="12.75">
      <c r="A23" s="50"/>
      <c r="B23" s="29"/>
      <c r="C23" s="61">
        <v>4300</v>
      </c>
      <c r="D23" s="12" t="s">
        <v>34</v>
      </c>
      <c r="E23" s="26">
        <v>95030</v>
      </c>
    </row>
    <row r="24" spans="1:5" ht="12.75">
      <c r="A24" s="50"/>
      <c r="B24" s="29"/>
      <c r="C24" s="61">
        <v>4440</v>
      </c>
      <c r="D24" s="12" t="s">
        <v>37</v>
      </c>
      <c r="E24" s="26">
        <v>650</v>
      </c>
    </row>
    <row r="25" spans="1:5" ht="25.5">
      <c r="A25" s="50"/>
      <c r="B25" s="29"/>
      <c r="C25" s="61">
        <v>4700</v>
      </c>
      <c r="D25" s="12" t="s">
        <v>53</v>
      </c>
      <c r="E25" s="26">
        <v>600</v>
      </c>
    </row>
    <row r="26" spans="1:5" ht="12.75">
      <c r="A26" s="50"/>
      <c r="B26" s="48">
        <v>85154</v>
      </c>
      <c r="C26" s="61"/>
      <c r="D26" s="49" t="s">
        <v>100</v>
      </c>
      <c r="E26" s="41">
        <f>E27+E28+E29+E30+E31+E32+E33+E34+E35+E36+E37+E38+E39+E40+E41+E42+E43+E44+E45</f>
        <v>1165970</v>
      </c>
    </row>
    <row r="27" spans="1:5" ht="12.75">
      <c r="A27" s="50"/>
      <c r="B27" s="21"/>
      <c r="C27" s="61">
        <v>3020</v>
      </c>
      <c r="D27" s="12" t="s">
        <v>51</v>
      </c>
      <c r="E27" s="26">
        <v>250</v>
      </c>
    </row>
    <row r="28" spans="1:5" ht="12.75">
      <c r="A28" s="50"/>
      <c r="B28" s="21"/>
      <c r="C28" s="61">
        <v>4010</v>
      </c>
      <c r="D28" s="12" t="s">
        <v>25</v>
      </c>
      <c r="E28" s="26">
        <v>218520</v>
      </c>
    </row>
    <row r="29" spans="1:5" ht="12.75">
      <c r="A29" s="50"/>
      <c r="B29" s="21"/>
      <c r="C29" s="61">
        <v>4040</v>
      </c>
      <c r="D29" s="12" t="s">
        <v>26</v>
      </c>
      <c r="E29" s="26">
        <v>15670</v>
      </c>
    </row>
    <row r="30" spans="1:5" ht="12.75">
      <c r="A30" s="50"/>
      <c r="B30" s="21"/>
      <c r="C30" s="61">
        <v>4110</v>
      </c>
      <c r="D30" s="12" t="s">
        <v>27</v>
      </c>
      <c r="E30" s="26">
        <v>44570</v>
      </c>
    </row>
    <row r="31" spans="1:5" ht="12.75">
      <c r="A31" s="50"/>
      <c r="B31" s="21"/>
      <c r="C31" s="61">
        <v>4120</v>
      </c>
      <c r="D31" s="12" t="s">
        <v>28</v>
      </c>
      <c r="E31" s="26">
        <v>6250</v>
      </c>
    </row>
    <row r="32" spans="1:5" ht="12.75">
      <c r="A32" s="50"/>
      <c r="B32" s="21"/>
      <c r="C32" s="61">
        <v>4170</v>
      </c>
      <c r="D32" s="12" t="s">
        <v>29</v>
      </c>
      <c r="E32" s="26">
        <v>491120</v>
      </c>
    </row>
    <row r="33" spans="1:5" ht="12.75">
      <c r="A33" s="50"/>
      <c r="B33" s="21"/>
      <c r="C33" s="61">
        <v>4190</v>
      </c>
      <c r="D33" s="28" t="s">
        <v>61</v>
      </c>
      <c r="E33" s="26">
        <v>500</v>
      </c>
    </row>
    <row r="34" spans="1:5" ht="12.75">
      <c r="A34" s="50"/>
      <c r="B34" s="21"/>
      <c r="C34" s="61">
        <v>4210</v>
      </c>
      <c r="D34" s="12" t="s">
        <v>30</v>
      </c>
      <c r="E34" s="26">
        <v>13200</v>
      </c>
    </row>
    <row r="35" spans="1:5" ht="12.75">
      <c r="A35" s="50"/>
      <c r="B35" s="21"/>
      <c r="C35" s="61">
        <v>4220</v>
      </c>
      <c r="D35" s="12" t="s">
        <v>58</v>
      </c>
      <c r="E35" s="26">
        <v>500</v>
      </c>
    </row>
    <row r="36" spans="1:5" ht="12.75">
      <c r="A36" s="50"/>
      <c r="B36" s="21"/>
      <c r="C36" s="9">
        <v>4260</v>
      </c>
      <c r="D36" s="12" t="s">
        <v>31</v>
      </c>
      <c r="E36" s="26">
        <v>4000</v>
      </c>
    </row>
    <row r="37" spans="1:5" ht="12.75">
      <c r="A37" s="50"/>
      <c r="B37" s="21"/>
      <c r="C37" s="61">
        <v>4280</v>
      </c>
      <c r="D37" s="12" t="s">
        <v>33</v>
      </c>
      <c r="E37" s="26">
        <v>23300</v>
      </c>
    </row>
    <row r="38" spans="1:5" ht="12.75">
      <c r="A38" s="50"/>
      <c r="B38" s="21"/>
      <c r="C38" s="61">
        <v>4300</v>
      </c>
      <c r="D38" s="12" t="s">
        <v>34</v>
      </c>
      <c r="E38" s="26">
        <v>299820</v>
      </c>
    </row>
    <row r="39" spans="1:5" ht="12.75">
      <c r="A39" s="50"/>
      <c r="B39" s="21"/>
      <c r="C39" s="9">
        <v>4360</v>
      </c>
      <c r="D39" s="12" t="s">
        <v>60</v>
      </c>
      <c r="E39" s="26">
        <v>1600</v>
      </c>
    </row>
    <row r="40" spans="1:5" ht="25.5">
      <c r="A40" s="50"/>
      <c r="B40" s="21"/>
      <c r="C40" s="9">
        <v>4400</v>
      </c>
      <c r="D40" s="12" t="s">
        <v>1</v>
      </c>
      <c r="E40" s="26">
        <v>10050</v>
      </c>
    </row>
    <row r="41" spans="1:5" ht="12.75">
      <c r="A41" s="50"/>
      <c r="B41" s="21"/>
      <c r="C41" s="9">
        <v>4430</v>
      </c>
      <c r="D41" s="12" t="s">
        <v>36</v>
      </c>
      <c r="E41" s="26">
        <v>100</v>
      </c>
    </row>
    <row r="42" spans="1:5" ht="12.75">
      <c r="A42" s="50"/>
      <c r="B42" s="21"/>
      <c r="C42" s="61">
        <v>4440</v>
      </c>
      <c r="D42" s="12" t="s">
        <v>37</v>
      </c>
      <c r="E42" s="26">
        <v>5840</v>
      </c>
    </row>
    <row r="43" spans="1:5" ht="12.75">
      <c r="A43" s="50"/>
      <c r="B43" s="21"/>
      <c r="C43" s="9">
        <v>4520</v>
      </c>
      <c r="D43" s="12" t="s">
        <v>39</v>
      </c>
      <c r="E43" s="26">
        <v>580</v>
      </c>
    </row>
    <row r="44" spans="1:5" ht="12.75">
      <c r="A44" s="50"/>
      <c r="B44" s="21"/>
      <c r="C44" s="61">
        <v>4610</v>
      </c>
      <c r="D44" s="28" t="s">
        <v>9</v>
      </c>
      <c r="E44" s="26">
        <v>26900</v>
      </c>
    </row>
    <row r="45" spans="1:5" ht="25.5">
      <c r="A45" s="50"/>
      <c r="B45" s="21"/>
      <c r="C45" s="61">
        <v>4700</v>
      </c>
      <c r="D45" s="12" t="s">
        <v>53</v>
      </c>
      <c r="E45" s="26">
        <v>3200</v>
      </c>
    </row>
    <row r="46" spans="1:5" ht="12.75">
      <c r="A46" s="46">
        <v>852</v>
      </c>
      <c r="B46" s="9"/>
      <c r="C46" s="9"/>
      <c r="D46" s="46" t="s">
        <v>14</v>
      </c>
      <c r="E46" s="74">
        <f>E47+E76+E100+E126+E128+E138+E141+E144+E153+E156+E201+E211+E233+E238</f>
        <v>19813500</v>
      </c>
    </row>
    <row r="47" spans="1:5" ht="12.75">
      <c r="A47" s="9"/>
      <c r="B47" s="45">
        <v>85202</v>
      </c>
      <c r="C47" s="46"/>
      <c r="D47" s="45" t="s">
        <v>99</v>
      </c>
      <c r="E47" s="40">
        <f>E48+E49+E50+E51+E52+E53+E54+E55+E56+E57+E58+E59+E60+E61+E62+E63+E64+E65+E66+E67+E68+E69+E70+E71+E72+E73+E74+E75</f>
        <v>3796500</v>
      </c>
    </row>
    <row r="48" spans="1:5" ht="12.75">
      <c r="A48" s="9"/>
      <c r="B48" s="12"/>
      <c r="C48" s="9">
        <v>3020</v>
      </c>
      <c r="D48" s="12" t="s">
        <v>51</v>
      </c>
      <c r="E48" s="33">
        <v>14000</v>
      </c>
    </row>
    <row r="49" spans="1:5" ht="12.75">
      <c r="A49" s="9"/>
      <c r="B49" s="12"/>
      <c r="C49" s="9">
        <v>4010</v>
      </c>
      <c r="D49" s="12" t="s">
        <v>25</v>
      </c>
      <c r="E49" s="33">
        <v>1191350</v>
      </c>
    </row>
    <row r="50" spans="1:5" ht="12.75">
      <c r="A50" s="9"/>
      <c r="B50" s="12"/>
      <c r="C50" s="9">
        <v>4040</v>
      </c>
      <c r="D50" s="12" t="s">
        <v>26</v>
      </c>
      <c r="E50" s="33">
        <v>98500</v>
      </c>
    </row>
    <row r="51" spans="1:5" ht="12.75">
      <c r="A51" s="9"/>
      <c r="B51" s="12"/>
      <c r="C51" s="9">
        <v>4110</v>
      </c>
      <c r="D51" s="12" t="s">
        <v>27</v>
      </c>
      <c r="E51" s="33">
        <v>227600</v>
      </c>
    </row>
    <row r="52" spans="1:5" ht="12.75">
      <c r="A52" s="9"/>
      <c r="B52" s="12"/>
      <c r="C52" s="9">
        <v>4120</v>
      </c>
      <c r="D52" s="12" t="s">
        <v>28</v>
      </c>
      <c r="E52" s="33">
        <v>32000</v>
      </c>
    </row>
    <row r="53" spans="1:5" ht="12.75">
      <c r="A53" s="9"/>
      <c r="B53" s="12"/>
      <c r="C53" s="9">
        <v>4170</v>
      </c>
      <c r="D53" s="12" t="s">
        <v>29</v>
      </c>
      <c r="E53" s="33">
        <v>14000</v>
      </c>
    </row>
    <row r="54" spans="1:5" ht="12.75">
      <c r="A54" s="9"/>
      <c r="B54" s="12"/>
      <c r="C54" s="9">
        <v>4210</v>
      </c>
      <c r="D54" s="12" t="s">
        <v>30</v>
      </c>
      <c r="E54" s="33">
        <v>110000</v>
      </c>
    </row>
    <row r="55" spans="1:5" ht="12.75">
      <c r="A55" s="9"/>
      <c r="B55" s="12"/>
      <c r="C55" s="9">
        <v>4220</v>
      </c>
      <c r="D55" s="12" t="s">
        <v>58</v>
      </c>
      <c r="E55" s="33">
        <v>210100</v>
      </c>
    </row>
    <row r="56" spans="1:5" ht="12.75">
      <c r="A56" s="9"/>
      <c r="B56" s="12"/>
      <c r="C56" s="9">
        <v>4230</v>
      </c>
      <c r="D56" s="12" t="s">
        <v>2</v>
      </c>
      <c r="E56" s="33">
        <v>22000</v>
      </c>
    </row>
    <row r="57" spans="1:5" ht="12.75">
      <c r="A57" s="9"/>
      <c r="B57" s="12"/>
      <c r="C57" s="9">
        <v>4260</v>
      </c>
      <c r="D57" s="12" t="s">
        <v>31</v>
      </c>
      <c r="E57" s="33">
        <v>210000</v>
      </c>
    </row>
    <row r="58" spans="1:5" ht="12.75">
      <c r="A58" s="9"/>
      <c r="B58" s="12"/>
      <c r="C58" s="9">
        <v>4270</v>
      </c>
      <c r="D58" s="12" t="s">
        <v>32</v>
      </c>
      <c r="E58" s="33">
        <v>84300</v>
      </c>
    </row>
    <row r="59" spans="1:5" ht="13.5" thickBot="1">
      <c r="A59" s="10"/>
      <c r="B59" s="11"/>
      <c r="C59" s="10">
        <v>4280</v>
      </c>
      <c r="D59" s="11" t="s">
        <v>33</v>
      </c>
      <c r="E59" s="47">
        <v>2400</v>
      </c>
    </row>
    <row r="60" spans="1:5" ht="12.75">
      <c r="A60" s="9"/>
      <c r="B60" s="12"/>
      <c r="C60" s="9">
        <v>4300</v>
      </c>
      <c r="D60" s="12" t="s">
        <v>34</v>
      </c>
      <c r="E60" s="33">
        <v>49500</v>
      </c>
    </row>
    <row r="61" spans="1:5" ht="25.5">
      <c r="A61" s="9"/>
      <c r="B61" s="12"/>
      <c r="C61" s="9">
        <v>4330</v>
      </c>
      <c r="D61" s="12" t="s">
        <v>55</v>
      </c>
      <c r="E61" s="33">
        <v>1460000</v>
      </c>
    </row>
    <row r="62" spans="1:5" ht="12.75">
      <c r="A62" s="9"/>
      <c r="B62" s="12"/>
      <c r="C62" s="9">
        <v>4360</v>
      </c>
      <c r="D62" s="12" t="s">
        <v>60</v>
      </c>
      <c r="E62" s="33">
        <v>2200</v>
      </c>
    </row>
    <row r="63" spans="1:5" ht="12.75">
      <c r="A63" s="9"/>
      <c r="B63" s="12"/>
      <c r="C63" s="9">
        <v>4380</v>
      </c>
      <c r="D63" s="12" t="s">
        <v>57</v>
      </c>
      <c r="E63" s="33">
        <v>500</v>
      </c>
    </row>
    <row r="64" spans="1:5" ht="12.75">
      <c r="A64" s="9"/>
      <c r="B64" s="12"/>
      <c r="C64" s="9">
        <v>4390</v>
      </c>
      <c r="D64" s="12" t="s">
        <v>52</v>
      </c>
      <c r="E64" s="33">
        <v>2000</v>
      </c>
    </row>
    <row r="65" spans="1:5" ht="12.75">
      <c r="A65" s="9"/>
      <c r="B65" s="12"/>
      <c r="C65" s="9">
        <v>4410</v>
      </c>
      <c r="D65" s="12" t="s">
        <v>35</v>
      </c>
      <c r="E65" s="33">
        <v>200</v>
      </c>
    </row>
    <row r="66" spans="1:5" ht="12.75">
      <c r="A66" s="9"/>
      <c r="B66" s="12"/>
      <c r="C66" s="9">
        <v>4430</v>
      </c>
      <c r="D66" s="12" t="s">
        <v>36</v>
      </c>
      <c r="E66" s="33">
        <v>4000</v>
      </c>
    </row>
    <row r="67" spans="1:5" ht="12.75">
      <c r="A67" s="9"/>
      <c r="B67" s="12"/>
      <c r="C67" s="9">
        <v>4440</v>
      </c>
      <c r="D67" s="12" t="s">
        <v>37</v>
      </c>
      <c r="E67" s="33">
        <v>29500</v>
      </c>
    </row>
    <row r="68" spans="1:5" ht="12.75">
      <c r="A68" s="9"/>
      <c r="B68" s="12"/>
      <c r="C68" s="9">
        <v>4480</v>
      </c>
      <c r="D68" s="12" t="s">
        <v>38</v>
      </c>
      <c r="E68" s="33">
        <v>11100</v>
      </c>
    </row>
    <row r="69" spans="1:5" ht="12.75">
      <c r="A69" s="9"/>
      <c r="B69" s="12"/>
      <c r="C69" s="9">
        <v>4510</v>
      </c>
      <c r="D69" s="12" t="s">
        <v>0</v>
      </c>
      <c r="E69" s="33">
        <v>500</v>
      </c>
    </row>
    <row r="70" spans="1:5" ht="12.75">
      <c r="A70" s="9"/>
      <c r="B70" s="12"/>
      <c r="C70" s="9">
        <v>4520</v>
      </c>
      <c r="D70" s="12" t="s">
        <v>39</v>
      </c>
      <c r="E70" s="33">
        <v>16150</v>
      </c>
    </row>
    <row r="71" spans="1:5" ht="12.75">
      <c r="A71" s="9"/>
      <c r="B71" s="12"/>
      <c r="C71" s="9">
        <v>4530</v>
      </c>
      <c r="D71" s="12" t="s">
        <v>62</v>
      </c>
      <c r="E71" s="33">
        <v>500</v>
      </c>
    </row>
    <row r="72" spans="1:5" ht="12.75">
      <c r="A72" s="9"/>
      <c r="B72" s="12"/>
      <c r="C72" s="9">
        <v>4610</v>
      </c>
      <c r="D72" s="28" t="s">
        <v>9</v>
      </c>
      <c r="E72" s="33">
        <v>1500</v>
      </c>
    </row>
    <row r="73" spans="1:5" s="38" customFormat="1" ht="25.5">
      <c r="A73" s="9"/>
      <c r="B73" s="12"/>
      <c r="C73" s="9">
        <v>4700</v>
      </c>
      <c r="D73" s="12" t="s">
        <v>53</v>
      </c>
      <c r="E73" s="33">
        <v>2600</v>
      </c>
    </row>
    <row r="74" spans="1:5" s="38" customFormat="1" ht="12.75" hidden="1">
      <c r="A74" s="9"/>
      <c r="B74" s="12"/>
      <c r="C74" s="9">
        <v>6050</v>
      </c>
      <c r="D74" s="12" t="s">
        <v>41</v>
      </c>
      <c r="E74" s="33">
        <v>0</v>
      </c>
    </row>
    <row r="75" spans="1:5" ht="12.75" hidden="1">
      <c r="A75" s="9"/>
      <c r="B75" s="12"/>
      <c r="C75" s="9">
        <v>6060</v>
      </c>
      <c r="D75" s="12" t="s">
        <v>40</v>
      </c>
      <c r="E75" s="33">
        <v>0</v>
      </c>
    </row>
    <row r="76" spans="1:5" ht="12.75">
      <c r="A76" s="9"/>
      <c r="B76" s="45">
        <v>85203</v>
      </c>
      <c r="C76" s="46"/>
      <c r="D76" s="45" t="s">
        <v>98</v>
      </c>
      <c r="E76" s="40">
        <f>E77+E78+E79+E80+E81+E82+E83+E84+E85+E86+E87+E88+E89+E90+E91+E92+E93+E94+E95+E96+E97+E98+E99</f>
        <v>1093000</v>
      </c>
    </row>
    <row r="77" spans="1:5" ht="12.75">
      <c r="A77" s="9"/>
      <c r="B77" s="12"/>
      <c r="C77" s="9">
        <v>3020</v>
      </c>
      <c r="D77" s="12" t="s">
        <v>51</v>
      </c>
      <c r="E77" s="33">
        <v>3800</v>
      </c>
    </row>
    <row r="78" spans="1:5" ht="12.75">
      <c r="A78" s="9"/>
      <c r="B78" s="12"/>
      <c r="C78" s="9">
        <v>4010</v>
      </c>
      <c r="D78" s="12" t="s">
        <v>25</v>
      </c>
      <c r="E78" s="33">
        <v>639300</v>
      </c>
    </row>
    <row r="79" spans="1:5" ht="12.75">
      <c r="A79" s="9"/>
      <c r="B79" s="12"/>
      <c r="C79" s="9">
        <v>4040</v>
      </c>
      <c r="D79" s="12" t="s">
        <v>26</v>
      </c>
      <c r="E79" s="33">
        <v>52440</v>
      </c>
    </row>
    <row r="80" spans="1:5" ht="12.75">
      <c r="A80" s="9"/>
      <c r="B80" s="12"/>
      <c r="C80" s="9">
        <v>4110</v>
      </c>
      <c r="D80" s="12" t="s">
        <v>27</v>
      </c>
      <c r="E80" s="33">
        <v>123800</v>
      </c>
    </row>
    <row r="81" spans="1:5" ht="12.75">
      <c r="A81" s="9"/>
      <c r="B81" s="12"/>
      <c r="C81" s="9">
        <v>4120</v>
      </c>
      <c r="D81" s="12" t="s">
        <v>28</v>
      </c>
      <c r="E81" s="33">
        <v>17400</v>
      </c>
    </row>
    <row r="82" spans="1:5" ht="12.75">
      <c r="A82" s="9"/>
      <c r="B82" s="12"/>
      <c r="C82" s="9">
        <v>4170</v>
      </c>
      <c r="D82" s="12" t="s">
        <v>29</v>
      </c>
      <c r="E82" s="33">
        <v>17940</v>
      </c>
    </row>
    <row r="83" spans="1:5" ht="12.75">
      <c r="A83" s="9"/>
      <c r="B83" s="12"/>
      <c r="C83" s="9">
        <v>4210</v>
      </c>
      <c r="D83" s="12" t="s">
        <v>30</v>
      </c>
      <c r="E83" s="33">
        <v>27100</v>
      </c>
    </row>
    <row r="84" spans="1:5" ht="12.75">
      <c r="A84" s="9"/>
      <c r="B84" s="12"/>
      <c r="C84" s="9">
        <v>4220</v>
      </c>
      <c r="D84" s="12" t="s">
        <v>58</v>
      </c>
      <c r="E84" s="33">
        <v>20200</v>
      </c>
    </row>
    <row r="85" spans="1:5" ht="12.75">
      <c r="A85" s="9"/>
      <c r="B85" s="12"/>
      <c r="C85" s="9">
        <v>4260</v>
      </c>
      <c r="D85" s="12" t="s">
        <v>31</v>
      </c>
      <c r="E85" s="33">
        <v>110000</v>
      </c>
    </row>
    <row r="86" spans="1:5" ht="12.75">
      <c r="A86" s="9"/>
      <c r="B86" s="12"/>
      <c r="C86" s="9">
        <v>4270</v>
      </c>
      <c r="D86" s="12" t="s">
        <v>32</v>
      </c>
      <c r="E86" s="33">
        <v>17900</v>
      </c>
    </row>
    <row r="87" spans="1:8" ht="12.75">
      <c r="A87" s="9"/>
      <c r="B87" s="12"/>
      <c r="C87" s="9">
        <v>4280</v>
      </c>
      <c r="D87" s="12" t="s">
        <v>33</v>
      </c>
      <c r="E87" s="33">
        <v>6600</v>
      </c>
      <c r="H87" s="13" t="s">
        <v>64</v>
      </c>
    </row>
    <row r="88" spans="1:5" ht="12.75">
      <c r="A88" s="9"/>
      <c r="B88" s="12"/>
      <c r="C88" s="9">
        <v>4300</v>
      </c>
      <c r="D88" s="12" t="s">
        <v>34</v>
      </c>
      <c r="E88" s="33">
        <v>23900</v>
      </c>
    </row>
    <row r="89" spans="1:5" ht="12.75">
      <c r="A89" s="9"/>
      <c r="B89" s="12"/>
      <c r="C89" s="9">
        <v>4360</v>
      </c>
      <c r="D89" s="12" t="s">
        <v>60</v>
      </c>
      <c r="E89" s="33">
        <v>1400</v>
      </c>
    </row>
    <row r="90" spans="1:5" ht="12.75">
      <c r="A90" s="9"/>
      <c r="B90" s="12"/>
      <c r="C90" s="9">
        <v>4390</v>
      </c>
      <c r="D90" s="12" t="s">
        <v>52</v>
      </c>
      <c r="E90" s="33">
        <v>1000</v>
      </c>
    </row>
    <row r="91" spans="1:5" ht="12.75">
      <c r="A91" s="9"/>
      <c r="B91" s="12"/>
      <c r="C91" s="9">
        <v>4410</v>
      </c>
      <c r="D91" s="12" t="s">
        <v>35</v>
      </c>
      <c r="E91" s="33">
        <v>200</v>
      </c>
    </row>
    <row r="92" spans="1:5" ht="12.75">
      <c r="A92" s="9"/>
      <c r="B92" s="12"/>
      <c r="C92" s="9">
        <v>4430</v>
      </c>
      <c r="D92" s="12" t="s">
        <v>36</v>
      </c>
      <c r="E92" s="33">
        <v>2300</v>
      </c>
    </row>
    <row r="93" spans="1:5" ht="12.75">
      <c r="A93" s="9"/>
      <c r="B93" s="12"/>
      <c r="C93" s="9">
        <v>4440</v>
      </c>
      <c r="D93" s="12" t="s">
        <v>37</v>
      </c>
      <c r="E93" s="33">
        <v>14920</v>
      </c>
    </row>
    <row r="94" spans="1:5" ht="12.75">
      <c r="A94" s="9"/>
      <c r="B94" s="12"/>
      <c r="C94" s="9">
        <v>4480</v>
      </c>
      <c r="D94" s="12" t="s">
        <v>38</v>
      </c>
      <c r="E94" s="33">
        <v>6960</v>
      </c>
    </row>
    <row r="95" spans="1:5" ht="12.75">
      <c r="A95" s="9"/>
      <c r="B95" s="12"/>
      <c r="C95" s="9">
        <v>4510</v>
      </c>
      <c r="D95" s="12" t="s">
        <v>0</v>
      </c>
      <c r="E95" s="33">
        <v>500</v>
      </c>
    </row>
    <row r="96" spans="1:5" ht="12.75">
      <c r="A96" s="9"/>
      <c r="B96" s="12"/>
      <c r="C96" s="9">
        <v>4520</v>
      </c>
      <c r="D96" s="12" t="s">
        <v>39</v>
      </c>
      <c r="E96" s="33">
        <v>2740</v>
      </c>
    </row>
    <row r="97" spans="1:5" ht="12.75">
      <c r="A97" s="9"/>
      <c r="B97" s="12"/>
      <c r="C97" s="9">
        <v>4530</v>
      </c>
      <c r="D97" s="12" t="s">
        <v>62</v>
      </c>
      <c r="E97" s="33">
        <v>500</v>
      </c>
    </row>
    <row r="98" spans="1:5" s="38" customFormat="1" ht="25.5">
      <c r="A98" s="9"/>
      <c r="B98" s="12"/>
      <c r="C98" s="9">
        <v>4700</v>
      </c>
      <c r="D98" s="12" t="s">
        <v>53</v>
      </c>
      <c r="E98" s="33">
        <v>2100</v>
      </c>
    </row>
    <row r="99" spans="1:5" s="38" customFormat="1" ht="12.75" hidden="1">
      <c r="A99" s="9"/>
      <c r="B99" s="12"/>
      <c r="C99" s="9">
        <v>6060</v>
      </c>
      <c r="D99" s="12" t="s">
        <v>40</v>
      </c>
      <c r="E99" s="33">
        <v>0</v>
      </c>
    </row>
    <row r="100" spans="1:5" s="38" customFormat="1" ht="12.75">
      <c r="A100" s="9"/>
      <c r="B100" s="45">
        <v>85203</v>
      </c>
      <c r="C100" s="46"/>
      <c r="D100" s="45" t="s">
        <v>97</v>
      </c>
      <c r="E100" s="40">
        <f>E101+E102+E103+E104+E105+E106+E107+E108+E109+E110+E111+E112+E113+E114+E115+E116+E117+E118+E119+E120+E121+E122+E123+E124+E125</f>
        <v>1082600</v>
      </c>
    </row>
    <row r="101" spans="1:5" s="38" customFormat="1" ht="12.75">
      <c r="A101" s="36"/>
      <c r="B101" s="37"/>
      <c r="C101" s="57">
        <v>3020</v>
      </c>
      <c r="D101" s="25" t="s">
        <v>51</v>
      </c>
      <c r="E101" s="33">
        <v>3780</v>
      </c>
    </row>
    <row r="102" spans="1:5" s="38" customFormat="1" ht="12.75">
      <c r="A102" s="36"/>
      <c r="B102" s="37"/>
      <c r="C102" s="57">
        <v>4010</v>
      </c>
      <c r="D102" s="25" t="s">
        <v>25</v>
      </c>
      <c r="E102" s="33">
        <v>556900</v>
      </c>
    </row>
    <row r="103" spans="1:5" s="38" customFormat="1" ht="12.75">
      <c r="A103" s="36"/>
      <c r="B103" s="37"/>
      <c r="C103" s="57">
        <v>4040</v>
      </c>
      <c r="D103" s="25" t="s">
        <v>26</v>
      </c>
      <c r="E103" s="33">
        <v>41140</v>
      </c>
    </row>
    <row r="104" spans="1:5" s="38" customFormat="1" ht="12.75">
      <c r="A104" s="36"/>
      <c r="B104" s="37"/>
      <c r="C104" s="57">
        <v>4110</v>
      </c>
      <c r="D104" s="25" t="s">
        <v>27</v>
      </c>
      <c r="E104" s="33">
        <v>110200</v>
      </c>
    </row>
    <row r="105" spans="1:5" s="38" customFormat="1" ht="12.75">
      <c r="A105" s="36"/>
      <c r="B105" s="37"/>
      <c r="C105" s="57">
        <v>4120</v>
      </c>
      <c r="D105" s="25" t="s">
        <v>28</v>
      </c>
      <c r="E105" s="33">
        <v>15500</v>
      </c>
    </row>
    <row r="106" spans="1:5" s="38" customFormat="1" ht="12.75">
      <c r="A106" s="36"/>
      <c r="B106" s="37"/>
      <c r="C106" s="57">
        <v>4170</v>
      </c>
      <c r="D106" s="25" t="s">
        <v>29</v>
      </c>
      <c r="E106" s="33">
        <v>33000</v>
      </c>
    </row>
    <row r="107" spans="1:5" s="38" customFormat="1" ht="12.75">
      <c r="A107" s="36"/>
      <c r="B107" s="37"/>
      <c r="C107" s="61">
        <v>4190</v>
      </c>
      <c r="D107" s="28" t="s">
        <v>61</v>
      </c>
      <c r="E107" s="33">
        <v>3000</v>
      </c>
    </row>
    <row r="108" spans="1:5" s="38" customFormat="1" ht="12.75">
      <c r="A108" s="36"/>
      <c r="B108" s="37"/>
      <c r="C108" s="57">
        <v>4210</v>
      </c>
      <c r="D108" s="25" t="s">
        <v>30</v>
      </c>
      <c r="E108" s="33">
        <v>44000</v>
      </c>
    </row>
    <row r="109" spans="1:5" s="38" customFormat="1" ht="12.75">
      <c r="A109" s="36"/>
      <c r="B109" s="37"/>
      <c r="C109" s="9">
        <v>4220</v>
      </c>
      <c r="D109" s="12" t="s">
        <v>58</v>
      </c>
      <c r="E109" s="33">
        <v>99000</v>
      </c>
    </row>
    <row r="110" spans="1:5" s="38" customFormat="1" ht="12.75">
      <c r="A110" s="36"/>
      <c r="B110" s="37"/>
      <c r="C110" s="57">
        <v>4260</v>
      </c>
      <c r="D110" s="25" t="s">
        <v>31</v>
      </c>
      <c r="E110" s="33">
        <v>80000</v>
      </c>
    </row>
    <row r="111" spans="1:5" s="38" customFormat="1" ht="12.75">
      <c r="A111" s="36"/>
      <c r="B111" s="37"/>
      <c r="C111" s="57">
        <v>4270</v>
      </c>
      <c r="D111" s="25" t="s">
        <v>32</v>
      </c>
      <c r="E111" s="33">
        <v>14400</v>
      </c>
    </row>
    <row r="112" spans="1:5" s="38" customFormat="1" ht="12.75">
      <c r="A112" s="36"/>
      <c r="B112" s="37"/>
      <c r="C112" s="57">
        <v>4280</v>
      </c>
      <c r="D112" s="25" t="s">
        <v>33</v>
      </c>
      <c r="E112" s="33">
        <v>890</v>
      </c>
    </row>
    <row r="113" spans="1:5" ht="12.75">
      <c r="A113" s="36"/>
      <c r="B113" s="37"/>
      <c r="C113" s="57">
        <v>4300</v>
      </c>
      <c r="D113" s="25" t="s">
        <v>34</v>
      </c>
      <c r="E113" s="33">
        <v>48350</v>
      </c>
    </row>
    <row r="114" spans="1:5" ht="12.75">
      <c r="A114" s="36"/>
      <c r="B114" s="37"/>
      <c r="C114" s="9">
        <v>4360</v>
      </c>
      <c r="D114" s="12" t="s">
        <v>60</v>
      </c>
      <c r="E114" s="33">
        <v>1900</v>
      </c>
    </row>
    <row r="115" spans="1:5" ht="12.75">
      <c r="A115" s="36"/>
      <c r="B115" s="37"/>
      <c r="C115" s="57">
        <v>4390</v>
      </c>
      <c r="D115" s="25" t="s">
        <v>52</v>
      </c>
      <c r="E115" s="33">
        <v>1000</v>
      </c>
    </row>
    <row r="116" spans="1:5" ht="12.75">
      <c r="A116" s="36"/>
      <c r="B116" s="37"/>
      <c r="C116" s="57">
        <v>4410</v>
      </c>
      <c r="D116" s="25" t="s">
        <v>35</v>
      </c>
      <c r="E116" s="33">
        <v>500</v>
      </c>
    </row>
    <row r="117" spans="1:5" ht="12.75">
      <c r="A117" s="36"/>
      <c r="B117" s="37"/>
      <c r="C117" s="57">
        <v>4430</v>
      </c>
      <c r="D117" s="25" t="s">
        <v>36</v>
      </c>
      <c r="E117" s="33">
        <v>4300</v>
      </c>
    </row>
    <row r="118" spans="1:5" ht="12.75">
      <c r="A118" s="36"/>
      <c r="B118" s="37"/>
      <c r="C118" s="57">
        <v>4440</v>
      </c>
      <c r="D118" s="25" t="s">
        <v>37</v>
      </c>
      <c r="E118" s="33">
        <v>15890</v>
      </c>
    </row>
    <row r="119" spans="1:5" ht="12.75">
      <c r="A119" s="36"/>
      <c r="B119" s="37"/>
      <c r="C119" s="57">
        <v>4480</v>
      </c>
      <c r="D119" s="25" t="s">
        <v>38</v>
      </c>
      <c r="E119" s="33">
        <v>4710</v>
      </c>
    </row>
    <row r="120" spans="1:5" ht="12.75">
      <c r="A120" s="36"/>
      <c r="B120" s="37"/>
      <c r="C120" s="9">
        <v>4510</v>
      </c>
      <c r="D120" s="12" t="s">
        <v>0</v>
      </c>
      <c r="E120" s="33">
        <v>500</v>
      </c>
    </row>
    <row r="121" spans="1:5" ht="12.75">
      <c r="A121" s="36"/>
      <c r="B121" s="37"/>
      <c r="C121" s="57">
        <v>4520</v>
      </c>
      <c r="D121" s="25" t="s">
        <v>39</v>
      </c>
      <c r="E121" s="33">
        <v>1990</v>
      </c>
    </row>
    <row r="122" spans="1:5" ht="13.5" thickBot="1">
      <c r="A122" s="69"/>
      <c r="B122" s="70"/>
      <c r="C122" s="10">
        <v>4610</v>
      </c>
      <c r="D122" s="60" t="s">
        <v>9</v>
      </c>
      <c r="E122" s="47">
        <v>200</v>
      </c>
    </row>
    <row r="123" spans="1:5" ht="25.5">
      <c r="A123" s="36"/>
      <c r="B123" s="37"/>
      <c r="C123" s="57">
        <v>4700</v>
      </c>
      <c r="D123" s="25" t="s">
        <v>53</v>
      </c>
      <c r="E123" s="33">
        <v>1450</v>
      </c>
    </row>
    <row r="124" spans="1:5" ht="13.5" hidden="1" thickBot="1">
      <c r="A124" s="36"/>
      <c r="B124" s="37"/>
      <c r="C124" s="9">
        <v>6050</v>
      </c>
      <c r="D124" s="12" t="s">
        <v>41</v>
      </c>
      <c r="E124" s="33">
        <v>0</v>
      </c>
    </row>
    <row r="125" spans="1:5" ht="13.5" hidden="1" thickBot="1">
      <c r="A125" s="36"/>
      <c r="B125" s="37"/>
      <c r="C125" s="9">
        <v>6060</v>
      </c>
      <c r="D125" s="12" t="s">
        <v>40</v>
      </c>
      <c r="E125" s="33">
        <v>0</v>
      </c>
    </row>
    <row r="126" spans="1:5" ht="12.75">
      <c r="A126" s="36"/>
      <c r="B126" s="45">
        <v>85203</v>
      </c>
      <c r="C126" s="9"/>
      <c r="D126" s="45" t="s">
        <v>96</v>
      </c>
      <c r="E126" s="41">
        <f>E127</f>
        <v>100000</v>
      </c>
    </row>
    <row r="127" spans="1:5" ht="12.75">
      <c r="A127" s="36"/>
      <c r="B127" s="37"/>
      <c r="C127" s="57">
        <v>4300</v>
      </c>
      <c r="D127" s="25" t="s">
        <v>34</v>
      </c>
      <c r="E127" s="33">
        <v>100000</v>
      </c>
    </row>
    <row r="128" spans="1:5" ht="12.75">
      <c r="A128" s="36"/>
      <c r="B128" s="45">
        <v>85205</v>
      </c>
      <c r="C128" s="9"/>
      <c r="D128" s="45" t="s">
        <v>95</v>
      </c>
      <c r="E128" s="41">
        <f>E129+E130+E131+E132+E133+E134+E135+E136+E137</f>
        <v>35200</v>
      </c>
    </row>
    <row r="129" spans="1:5" ht="12.75">
      <c r="A129" s="36"/>
      <c r="B129" s="37"/>
      <c r="C129" s="9">
        <v>4010</v>
      </c>
      <c r="D129" s="25" t="s">
        <v>25</v>
      </c>
      <c r="E129" s="33">
        <v>16800</v>
      </c>
    </row>
    <row r="130" spans="1:5" ht="12.75">
      <c r="A130" s="36"/>
      <c r="B130" s="37"/>
      <c r="C130" s="9">
        <v>4110</v>
      </c>
      <c r="D130" s="25" t="s">
        <v>27</v>
      </c>
      <c r="E130" s="33">
        <v>4300</v>
      </c>
    </row>
    <row r="131" spans="1:5" ht="12.75">
      <c r="A131" s="36"/>
      <c r="B131" s="37"/>
      <c r="C131" s="9">
        <v>4120</v>
      </c>
      <c r="D131" s="25" t="s">
        <v>28</v>
      </c>
      <c r="E131" s="33">
        <v>600</v>
      </c>
    </row>
    <row r="132" spans="1:5" ht="12.75">
      <c r="A132" s="36"/>
      <c r="B132" s="37"/>
      <c r="C132" s="57">
        <v>4170</v>
      </c>
      <c r="D132" s="25" t="s">
        <v>29</v>
      </c>
      <c r="E132" s="33">
        <v>4000</v>
      </c>
    </row>
    <row r="133" spans="1:5" ht="12.75">
      <c r="A133" s="36"/>
      <c r="B133" s="37"/>
      <c r="C133" s="9">
        <v>4210</v>
      </c>
      <c r="D133" s="25" t="s">
        <v>30</v>
      </c>
      <c r="E133" s="33">
        <v>3000</v>
      </c>
    </row>
    <row r="134" spans="1:5" ht="12.75">
      <c r="A134" s="36"/>
      <c r="B134" s="37"/>
      <c r="C134" s="9">
        <v>4220</v>
      </c>
      <c r="D134" s="12" t="s">
        <v>58</v>
      </c>
      <c r="E134" s="33">
        <v>500</v>
      </c>
    </row>
    <row r="135" spans="1:5" ht="12.75">
      <c r="A135" s="36"/>
      <c r="B135" s="37"/>
      <c r="C135" s="9">
        <v>4300</v>
      </c>
      <c r="D135" s="25" t="s">
        <v>34</v>
      </c>
      <c r="E135" s="33">
        <v>4800</v>
      </c>
    </row>
    <row r="136" spans="1:5" ht="12.75">
      <c r="A136" s="36"/>
      <c r="B136" s="37"/>
      <c r="C136" s="9">
        <v>4410</v>
      </c>
      <c r="D136" s="25" t="s">
        <v>35</v>
      </c>
      <c r="E136" s="33">
        <v>200</v>
      </c>
    </row>
    <row r="137" spans="1:5" ht="25.5">
      <c r="A137" s="36"/>
      <c r="B137" s="37"/>
      <c r="C137" s="57">
        <v>4700</v>
      </c>
      <c r="D137" s="25" t="s">
        <v>53</v>
      </c>
      <c r="E137" s="33">
        <v>1000</v>
      </c>
    </row>
    <row r="138" spans="1:5" ht="38.25">
      <c r="A138" s="9"/>
      <c r="B138" s="45">
        <v>85213</v>
      </c>
      <c r="C138" s="46"/>
      <c r="D138" s="45" t="s">
        <v>82</v>
      </c>
      <c r="E138" s="40">
        <f>E139</f>
        <v>157600</v>
      </c>
    </row>
    <row r="139" spans="1:5" ht="12.75">
      <c r="A139" s="9"/>
      <c r="B139" s="12"/>
      <c r="C139" s="9">
        <v>4130</v>
      </c>
      <c r="D139" s="12" t="s">
        <v>42</v>
      </c>
      <c r="E139" s="33">
        <v>157600</v>
      </c>
    </row>
    <row r="140" spans="1:5" ht="12.75">
      <c r="A140" s="9"/>
      <c r="B140" s="12"/>
      <c r="C140" s="9"/>
      <c r="D140" s="12" t="s">
        <v>54</v>
      </c>
      <c r="E140" s="24">
        <v>157600</v>
      </c>
    </row>
    <row r="141" spans="1:5" ht="25.5">
      <c r="A141" s="9"/>
      <c r="B141" s="45">
        <v>85214</v>
      </c>
      <c r="C141" s="46"/>
      <c r="D141" s="45" t="s">
        <v>83</v>
      </c>
      <c r="E141" s="40">
        <f>E142</f>
        <v>794800</v>
      </c>
    </row>
    <row r="142" spans="1:5" ht="12.75">
      <c r="A142" s="9"/>
      <c r="B142" s="12"/>
      <c r="C142" s="9">
        <v>3110</v>
      </c>
      <c r="D142" s="12" t="s">
        <v>43</v>
      </c>
      <c r="E142" s="24">
        <v>794800</v>
      </c>
    </row>
    <row r="143" spans="1:5" ht="12.75">
      <c r="A143" s="9"/>
      <c r="B143" s="12"/>
      <c r="C143" s="9"/>
      <c r="D143" s="12" t="s">
        <v>54</v>
      </c>
      <c r="E143" s="33">
        <v>394800</v>
      </c>
    </row>
    <row r="144" spans="1:5" ht="12.75">
      <c r="A144" s="9"/>
      <c r="B144" s="45">
        <v>85215</v>
      </c>
      <c r="C144" s="46"/>
      <c r="D144" s="45" t="s">
        <v>94</v>
      </c>
      <c r="E144" s="40">
        <f>E145+E151</f>
        <v>1200000</v>
      </c>
    </row>
    <row r="145" spans="1:5" ht="12.75">
      <c r="A145" s="9"/>
      <c r="B145" s="45"/>
      <c r="C145" s="46"/>
      <c r="D145" s="45" t="s">
        <v>50</v>
      </c>
      <c r="E145" s="40">
        <f>E146+E147+E148+E149+E150</f>
        <v>0</v>
      </c>
    </row>
    <row r="146" spans="1:5" ht="13.5" customHeight="1">
      <c r="A146" s="9"/>
      <c r="B146" s="12"/>
      <c r="C146" s="9">
        <v>3110</v>
      </c>
      <c r="D146" s="12" t="s">
        <v>43</v>
      </c>
      <c r="E146" s="33">
        <v>0</v>
      </c>
    </row>
    <row r="147" spans="1:5" ht="13.5" customHeight="1">
      <c r="A147" s="9"/>
      <c r="B147" s="12"/>
      <c r="C147" s="9">
        <v>4010</v>
      </c>
      <c r="D147" s="12" t="s">
        <v>25</v>
      </c>
      <c r="E147" s="33">
        <v>0</v>
      </c>
    </row>
    <row r="148" spans="1:5" ht="13.5" customHeight="1">
      <c r="A148" s="9"/>
      <c r="B148" s="12"/>
      <c r="C148" s="9">
        <v>4110</v>
      </c>
      <c r="D148" s="12" t="s">
        <v>27</v>
      </c>
      <c r="E148" s="33">
        <v>0</v>
      </c>
    </row>
    <row r="149" spans="1:5" ht="13.5" customHeight="1">
      <c r="A149" s="9"/>
      <c r="B149" s="12"/>
      <c r="C149" s="9">
        <v>4120</v>
      </c>
      <c r="D149" s="12" t="s">
        <v>28</v>
      </c>
      <c r="E149" s="33">
        <v>0</v>
      </c>
    </row>
    <row r="150" spans="1:5" ht="12.75">
      <c r="A150" s="9"/>
      <c r="B150" s="12"/>
      <c r="C150" s="9">
        <v>4210</v>
      </c>
      <c r="D150" s="12" t="s">
        <v>30</v>
      </c>
      <c r="E150" s="33">
        <v>0</v>
      </c>
    </row>
    <row r="151" spans="1:5" ht="12.75">
      <c r="A151" s="9"/>
      <c r="B151" s="12"/>
      <c r="C151" s="9"/>
      <c r="D151" s="45" t="s">
        <v>49</v>
      </c>
      <c r="E151" s="41">
        <f>E152</f>
        <v>1200000</v>
      </c>
    </row>
    <row r="152" spans="1:5" ht="12.75">
      <c r="A152" s="9"/>
      <c r="B152" s="12"/>
      <c r="C152" s="9">
        <v>3110</v>
      </c>
      <c r="D152" s="12" t="s">
        <v>43</v>
      </c>
      <c r="E152" s="33">
        <v>1200000</v>
      </c>
    </row>
    <row r="153" spans="1:5" ht="12.75">
      <c r="A153" s="9"/>
      <c r="B153" s="45">
        <v>85216</v>
      </c>
      <c r="C153" s="46"/>
      <c r="D153" s="45" t="s">
        <v>93</v>
      </c>
      <c r="E153" s="40">
        <f>E155</f>
        <v>1445000</v>
      </c>
    </row>
    <row r="154" spans="1:5" ht="12.75">
      <c r="A154" s="9"/>
      <c r="B154" s="45"/>
      <c r="C154" s="46"/>
      <c r="D154" s="12" t="s">
        <v>10</v>
      </c>
      <c r="E154" s="24">
        <v>1445000</v>
      </c>
    </row>
    <row r="155" spans="1:5" ht="12.75">
      <c r="A155" s="9"/>
      <c r="B155" s="12"/>
      <c r="C155" s="9">
        <v>3110</v>
      </c>
      <c r="D155" s="12" t="s">
        <v>43</v>
      </c>
      <c r="E155" s="33">
        <v>1445000</v>
      </c>
    </row>
    <row r="156" spans="1:5" ht="12.75">
      <c r="A156" s="9"/>
      <c r="B156" s="45">
        <v>85219</v>
      </c>
      <c r="C156" s="46"/>
      <c r="D156" s="45" t="s">
        <v>92</v>
      </c>
      <c r="E156" s="40">
        <f>E157+E163+E195</f>
        <v>7611600</v>
      </c>
    </row>
    <row r="157" spans="1:5" ht="12.75">
      <c r="A157" s="9"/>
      <c r="B157" s="45"/>
      <c r="C157" s="46"/>
      <c r="D157" s="45" t="s">
        <v>50</v>
      </c>
      <c r="E157" s="40">
        <f>E158+E159+E160+E161+E162</f>
        <v>0</v>
      </c>
    </row>
    <row r="158" spans="1:5" ht="12.75">
      <c r="A158" s="9"/>
      <c r="B158" s="45"/>
      <c r="C158" s="9">
        <v>3110</v>
      </c>
      <c r="D158" s="12" t="s">
        <v>43</v>
      </c>
      <c r="E158" s="24">
        <v>0</v>
      </c>
    </row>
    <row r="159" spans="1:5" ht="12.75">
      <c r="A159" s="9"/>
      <c r="B159" s="45"/>
      <c r="C159" s="9">
        <v>4010</v>
      </c>
      <c r="D159" s="12" t="s">
        <v>25</v>
      </c>
      <c r="E159" s="24">
        <v>0</v>
      </c>
    </row>
    <row r="160" spans="1:5" ht="12.75">
      <c r="A160" s="9"/>
      <c r="B160" s="45"/>
      <c r="C160" s="9">
        <v>4110</v>
      </c>
      <c r="D160" s="12" t="s">
        <v>27</v>
      </c>
      <c r="E160" s="24">
        <v>0</v>
      </c>
    </row>
    <row r="161" spans="1:5" ht="12.75">
      <c r="A161" s="9"/>
      <c r="B161" s="45"/>
      <c r="C161" s="9">
        <v>4120</v>
      </c>
      <c r="D161" s="12" t="s">
        <v>28</v>
      </c>
      <c r="E161" s="24">
        <v>0</v>
      </c>
    </row>
    <row r="162" spans="1:5" ht="12.75">
      <c r="A162" s="9"/>
      <c r="B162" s="45"/>
      <c r="C162" s="9">
        <v>4210</v>
      </c>
      <c r="D162" s="12" t="s">
        <v>30</v>
      </c>
      <c r="E162" s="24">
        <v>0</v>
      </c>
    </row>
    <row r="163" spans="1:5" ht="12.75">
      <c r="A163" s="9"/>
      <c r="B163" s="45"/>
      <c r="C163" s="46"/>
      <c r="D163" s="45" t="s">
        <v>49</v>
      </c>
      <c r="E163" s="40">
        <f>E165+E166+E167+E168+E169+E170+E171+E172+E173+E174+E175+E176+E177+E178+E179+E180+E181+E182+E183+E184+E185+E186+E187+E188+E189+E190+E191+E192+E193+E194</f>
        <v>7611600</v>
      </c>
    </row>
    <row r="164" spans="1:5" ht="12.75">
      <c r="A164" s="9"/>
      <c r="B164" s="12"/>
      <c r="C164" s="9"/>
      <c r="D164" s="12" t="s">
        <v>45</v>
      </c>
      <c r="E164" s="24">
        <v>1171400</v>
      </c>
    </row>
    <row r="165" spans="1:5" ht="12.75">
      <c r="A165" s="9"/>
      <c r="B165" s="12"/>
      <c r="C165" s="9">
        <v>3020</v>
      </c>
      <c r="D165" s="12" t="s">
        <v>51</v>
      </c>
      <c r="E165" s="33">
        <v>18800</v>
      </c>
    </row>
    <row r="166" spans="1:5" ht="12.75">
      <c r="A166" s="9"/>
      <c r="B166" s="12"/>
      <c r="C166" s="9">
        <v>3110</v>
      </c>
      <c r="D166" s="12" t="s">
        <v>43</v>
      </c>
      <c r="E166" s="33">
        <v>14360</v>
      </c>
    </row>
    <row r="167" spans="1:5" ht="12.75">
      <c r="A167" s="9"/>
      <c r="B167" s="12"/>
      <c r="C167" s="9">
        <v>4010</v>
      </c>
      <c r="D167" s="12" t="s">
        <v>25</v>
      </c>
      <c r="E167" s="33">
        <v>4894700</v>
      </c>
    </row>
    <row r="168" spans="1:5" ht="12.75">
      <c r="A168" s="9"/>
      <c r="B168" s="12"/>
      <c r="C168" s="9">
        <v>4040</v>
      </c>
      <c r="D168" s="12" t="s">
        <v>26</v>
      </c>
      <c r="E168" s="33">
        <v>386350</v>
      </c>
    </row>
    <row r="169" spans="1:5" ht="12.75">
      <c r="A169" s="9"/>
      <c r="B169" s="12"/>
      <c r="C169" s="9">
        <v>4110</v>
      </c>
      <c r="D169" s="12" t="s">
        <v>27</v>
      </c>
      <c r="E169" s="33">
        <v>921500</v>
      </c>
    </row>
    <row r="170" spans="1:5" ht="12.75">
      <c r="A170" s="9"/>
      <c r="B170" s="12"/>
      <c r="C170" s="9">
        <v>4120</v>
      </c>
      <c r="D170" s="12" t="s">
        <v>28</v>
      </c>
      <c r="E170" s="33">
        <v>129500</v>
      </c>
    </row>
    <row r="171" spans="1:5" ht="13.5" customHeight="1">
      <c r="A171" s="9"/>
      <c r="B171" s="12"/>
      <c r="C171" s="9">
        <v>4140</v>
      </c>
      <c r="D171" s="12" t="s">
        <v>46</v>
      </c>
      <c r="E171" s="33">
        <v>192900</v>
      </c>
    </row>
    <row r="172" spans="1:5" ht="12.75">
      <c r="A172" s="9"/>
      <c r="B172" s="12"/>
      <c r="C172" s="9">
        <v>4170</v>
      </c>
      <c r="D172" s="12" t="s">
        <v>29</v>
      </c>
      <c r="E172" s="33">
        <v>13100</v>
      </c>
    </row>
    <row r="173" spans="1:5" ht="12.75">
      <c r="A173" s="9"/>
      <c r="B173" s="12"/>
      <c r="C173" s="9">
        <v>4210</v>
      </c>
      <c r="D173" s="12" t="s">
        <v>30</v>
      </c>
      <c r="E173" s="33">
        <v>170000</v>
      </c>
    </row>
    <row r="174" spans="1:5" ht="12.75">
      <c r="A174" s="9"/>
      <c r="B174" s="12"/>
      <c r="C174" s="9">
        <v>4220</v>
      </c>
      <c r="D174" s="12" t="s">
        <v>58</v>
      </c>
      <c r="E174" s="33">
        <v>2400</v>
      </c>
    </row>
    <row r="175" spans="1:5" ht="12.75">
      <c r="A175" s="9"/>
      <c r="B175" s="12"/>
      <c r="C175" s="9">
        <v>4260</v>
      </c>
      <c r="D175" s="12" t="s">
        <v>31</v>
      </c>
      <c r="E175" s="33">
        <v>143000</v>
      </c>
    </row>
    <row r="176" spans="1:5" ht="12.75">
      <c r="A176" s="9"/>
      <c r="B176" s="12"/>
      <c r="C176" s="9">
        <v>4270</v>
      </c>
      <c r="D176" s="12" t="s">
        <v>32</v>
      </c>
      <c r="E176" s="33">
        <v>30500</v>
      </c>
    </row>
    <row r="177" spans="1:5" ht="12.75">
      <c r="A177" s="9"/>
      <c r="B177" s="12"/>
      <c r="C177" s="9">
        <v>4280</v>
      </c>
      <c r="D177" s="12" t="s">
        <v>33</v>
      </c>
      <c r="E177" s="33">
        <v>7280</v>
      </c>
    </row>
    <row r="178" spans="1:5" ht="12.75">
      <c r="A178" s="9"/>
      <c r="B178" s="12"/>
      <c r="C178" s="9">
        <v>4300</v>
      </c>
      <c r="D178" s="12" t="s">
        <v>34</v>
      </c>
      <c r="E178" s="33">
        <v>360000</v>
      </c>
    </row>
    <row r="179" spans="1:5" ht="12.75">
      <c r="A179" s="9"/>
      <c r="B179" s="12"/>
      <c r="C179" s="9">
        <v>4360</v>
      </c>
      <c r="D179" s="12" t="s">
        <v>60</v>
      </c>
      <c r="E179" s="33">
        <v>12000</v>
      </c>
    </row>
    <row r="180" spans="1:5" ht="12.75">
      <c r="A180" s="9"/>
      <c r="B180" s="12"/>
      <c r="C180" s="9">
        <v>4380</v>
      </c>
      <c r="D180" s="12" t="s">
        <v>57</v>
      </c>
      <c r="E180" s="33">
        <v>1000</v>
      </c>
    </row>
    <row r="181" spans="1:5" ht="13.5" thickBot="1">
      <c r="A181" s="10"/>
      <c r="B181" s="11"/>
      <c r="C181" s="10">
        <v>4390</v>
      </c>
      <c r="D181" s="11" t="s">
        <v>52</v>
      </c>
      <c r="E181" s="47">
        <v>1000</v>
      </c>
    </row>
    <row r="182" spans="1:5" ht="25.5">
      <c r="A182" s="9"/>
      <c r="B182" s="12"/>
      <c r="C182" s="9">
        <v>4400</v>
      </c>
      <c r="D182" s="12" t="s">
        <v>1</v>
      </c>
      <c r="E182" s="33">
        <v>1000</v>
      </c>
    </row>
    <row r="183" spans="1:5" ht="12.75">
      <c r="A183" s="9"/>
      <c r="B183" s="12"/>
      <c r="C183" s="9">
        <v>4410</v>
      </c>
      <c r="D183" s="12" t="s">
        <v>35</v>
      </c>
      <c r="E183" s="33">
        <v>3300</v>
      </c>
    </row>
    <row r="184" spans="1:5" ht="12.75">
      <c r="A184" s="9"/>
      <c r="B184" s="12"/>
      <c r="C184" s="9">
        <v>4430</v>
      </c>
      <c r="D184" s="12" t="s">
        <v>36</v>
      </c>
      <c r="E184" s="33">
        <v>16000</v>
      </c>
    </row>
    <row r="185" spans="1:5" ht="12.75">
      <c r="A185" s="9"/>
      <c r="B185" s="12"/>
      <c r="C185" s="9">
        <v>4440</v>
      </c>
      <c r="D185" s="12" t="s">
        <v>37</v>
      </c>
      <c r="E185" s="33">
        <v>105100</v>
      </c>
    </row>
    <row r="186" spans="1:5" ht="12.75">
      <c r="A186" s="9"/>
      <c r="B186" s="12"/>
      <c r="C186" s="9">
        <v>4480</v>
      </c>
      <c r="D186" s="12" t="s">
        <v>38</v>
      </c>
      <c r="E186" s="33">
        <v>10520</v>
      </c>
    </row>
    <row r="187" spans="1:5" ht="12.75">
      <c r="A187" s="9"/>
      <c r="B187" s="12"/>
      <c r="C187" s="9">
        <v>4510</v>
      </c>
      <c r="D187" s="12" t="s">
        <v>0</v>
      </c>
      <c r="E187" s="33">
        <v>1000</v>
      </c>
    </row>
    <row r="188" spans="1:5" ht="12.75">
      <c r="A188" s="9"/>
      <c r="B188" s="12"/>
      <c r="C188" s="9">
        <v>4520</v>
      </c>
      <c r="D188" s="12" t="s">
        <v>39</v>
      </c>
      <c r="E188" s="33">
        <v>4000</v>
      </c>
    </row>
    <row r="189" spans="1:5" ht="12.75">
      <c r="A189" s="9"/>
      <c r="B189" s="12"/>
      <c r="C189" s="9">
        <v>4530</v>
      </c>
      <c r="D189" s="12" t="s">
        <v>62</v>
      </c>
      <c r="E189" s="33">
        <v>1500</v>
      </c>
    </row>
    <row r="190" spans="1:5" ht="12.75">
      <c r="A190" s="9"/>
      <c r="B190" s="12"/>
      <c r="C190" s="9">
        <v>4580</v>
      </c>
      <c r="D190" s="12" t="s">
        <v>20</v>
      </c>
      <c r="E190" s="33">
        <v>500</v>
      </c>
    </row>
    <row r="191" spans="1:5" ht="12.75">
      <c r="A191" s="9"/>
      <c r="B191" s="12"/>
      <c r="C191" s="9">
        <v>4610</v>
      </c>
      <c r="D191" s="28" t="s">
        <v>9</v>
      </c>
      <c r="E191" s="33">
        <v>1500</v>
      </c>
    </row>
    <row r="192" spans="1:5" ht="25.5">
      <c r="A192" s="9"/>
      <c r="B192" s="12"/>
      <c r="C192" s="9">
        <v>4700</v>
      </c>
      <c r="D192" s="12" t="s">
        <v>53</v>
      </c>
      <c r="E192" s="33">
        <v>18790</v>
      </c>
    </row>
    <row r="193" spans="1:5" ht="12.75">
      <c r="A193" s="9"/>
      <c r="B193" s="12"/>
      <c r="C193" s="9">
        <v>6050</v>
      </c>
      <c r="D193" s="12" t="s">
        <v>41</v>
      </c>
      <c r="E193" s="33">
        <v>150000</v>
      </c>
    </row>
    <row r="194" spans="1:5" ht="12.75" hidden="1">
      <c r="A194" s="9"/>
      <c r="B194" s="12"/>
      <c r="C194" s="9">
        <v>6060</v>
      </c>
      <c r="D194" s="12" t="s">
        <v>40</v>
      </c>
      <c r="E194" s="33">
        <v>0</v>
      </c>
    </row>
    <row r="195" spans="1:5" ht="12.75" hidden="1">
      <c r="A195" s="9"/>
      <c r="B195" s="12"/>
      <c r="C195" s="9"/>
      <c r="D195" s="45" t="s">
        <v>78</v>
      </c>
      <c r="E195" s="41">
        <f>E196+E197+E198+E199+E200</f>
        <v>0</v>
      </c>
    </row>
    <row r="196" spans="1:5" ht="12.75" hidden="1">
      <c r="A196" s="9"/>
      <c r="B196" s="12"/>
      <c r="C196" s="9">
        <v>4017</v>
      </c>
      <c r="D196" s="12" t="s">
        <v>25</v>
      </c>
      <c r="E196" s="33">
        <v>0</v>
      </c>
    </row>
    <row r="197" spans="1:5" ht="12.75" hidden="1">
      <c r="A197" s="9"/>
      <c r="B197" s="12"/>
      <c r="C197" s="9">
        <v>4117</v>
      </c>
      <c r="D197" s="12" t="s">
        <v>27</v>
      </c>
      <c r="E197" s="33">
        <v>0</v>
      </c>
    </row>
    <row r="198" spans="1:5" ht="12.75" hidden="1">
      <c r="A198" s="9"/>
      <c r="B198" s="12"/>
      <c r="C198" s="9">
        <v>4127</v>
      </c>
      <c r="D198" s="12" t="s">
        <v>28</v>
      </c>
      <c r="E198" s="33">
        <v>0</v>
      </c>
    </row>
    <row r="199" spans="1:5" ht="12.75" hidden="1">
      <c r="A199" s="9"/>
      <c r="B199" s="12"/>
      <c r="C199" s="9">
        <v>4177</v>
      </c>
      <c r="D199" s="12" t="s">
        <v>29</v>
      </c>
      <c r="E199" s="33">
        <v>0</v>
      </c>
    </row>
    <row r="200" spans="1:5" ht="12.75" hidden="1">
      <c r="A200" s="9"/>
      <c r="B200" s="12"/>
      <c r="C200" s="9">
        <v>4307</v>
      </c>
      <c r="D200" s="12" t="s">
        <v>34</v>
      </c>
      <c r="E200" s="33">
        <v>0</v>
      </c>
    </row>
    <row r="201" spans="1:5" ht="25.5">
      <c r="A201" s="9"/>
      <c r="B201" s="45">
        <v>85220</v>
      </c>
      <c r="C201" s="9"/>
      <c r="D201" s="45" t="s">
        <v>91</v>
      </c>
      <c r="E201" s="41">
        <f>E202+E203+E204+E205+E206+E207+E208+E209+E210</f>
        <v>20000</v>
      </c>
    </row>
    <row r="202" spans="1:5" ht="12.75">
      <c r="A202" s="9"/>
      <c r="B202" s="12"/>
      <c r="C202" s="9">
        <v>4210</v>
      </c>
      <c r="D202" s="12" t="s">
        <v>30</v>
      </c>
      <c r="E202" s="33">
        <v>4100</v>
      </c>
    </row>
    <row r="203" spans="1:5" ht="12.75">
      <c r="A203" s="9"/>
      <c r="B203" s="12"/>
      <c r="C203" s="9">
        <v>4260</v>
      </c>
      <c r="D203" s="12" t="s">
        <v>31</v>
      </c>
      <c r="E203" s="33">
        <v>6100</v>
      </c>
    </row>
    <row r="204" spans="1:5" ht="12.75" hidden="1">
      <c r="A204" s="9"/>
      <c r="B204" s="12"/>
      <c r="C204" s="9">
        <v>4270</v>
      </c>
      <c r="D204" s="12" t="s">
        <v>32</v>
      </c>
      <c r="E204" s="33">
        <v>0</v>
      </c>
    </row>
    <row r="205" spans="1:5" ht="12.75">
      <c r="A205" s="9"/>
      <c r="B205" s="12"/>
      <c r="C205" s="9">
        <v>4300</v>
      </c>
      <c r="D205" s="12" t="s">
        <v>34</v>
      </c>
      <c r="E205" s="33">
        <v>3900</v>
      </c>
    </row>
    <row r="206" spans="1:5" ht="12.75">
      <c r="A206" s="9"/>
      <c r="B206" s="12"/>
      <c r="C206" s="9">
        <v>4360</v>
      </c>
      <c r="D206" s="12" t="s">
        <v>60</v>
      </c>
      <c r="E206" s="33">
        <v>600</v>
      </c>
    </row>
    <row r="207" spans="1:5" ht="25.5">
      <c r="A207" s="9"/>
      <c r="B207" s="12"/>
      <c r="C207" s="9">
        <v>4400</v>
      </c>
      <c r="D207" s="12" t="s">
        <v>1</v>
      </c>
      <c r="E207" s="33">
        <v>4000</v>
      </c>
    </row>
    <row r="208" spans="1:5" ht="12.75">
      <c r="A208" s="9"/>
      <c r="B208" s="12"/>
      <c r="C208" s="57">
        <v>4430</v>
      </c>
      <c r="D208" s="25" t="s">
        <v>36</v>
      </c>
      <c r="E208" s="33">
        <v>600</v>
      </c>
    </row>
    <row r="209" spans="1:5" ht="12.75">
      <c r="A209" s="9"/>
      <c r="B209" s="12"/>
      <c r="C209" s="9">
        <v>4480</v>
      </c>
      <c r="D209" s="12" t="s">
        <v>38</v>
      </c>
      <c r="E209" s="33">
        <v>100</v>
      </c>
    </row>
    <row r="210" spans="1:5" ht="12.75">
      <c r="A210" s="9"/>
      <c r="B210" s="12"/>
      <c r="C210" s="9">
        <v>4520</v>
      </c>
      <c r="D210" s="12" t="s">
        <v>39</v>
      </c>
      <c r="E210" s="33">
        <v>600</v>
      </c>
    </row>
    <row r="211" spans="1:5" ht="12.75">
      <c r="A211" s="9"/>
      <c r="B211" s="45">
        <v>85228</v>
      </c>
      <c r="C211" s="46"/>
      <c r="D211" s="45" t="s">
        <v>90</v>
      </c>
      <c r="E211" s="40">
        <f>E213+E222</f>
        <v>1892400</v>
      </c>
    </row>
    <row r="212" spans="1:5" ht="12.75">
      <c r="A212" s="9"/>
      <c r="B212" s="12"/>
      <c r="C212" s="9"/>
      <c r="D212" s="12" t="s">
        <v>44</v>
      </c>
      <c r="E212" s="33"/>
    </row>
    <row r="213" spans="1:5" ht="12.75">
      <c r="A213" s="9"/>
      <c r="B213" s="12"/>
      <c r="C213" s="9"/>
      <c r="D213" s="45" t="s">
        <v>50</v>
      </c>
      <c r="E213" s="40">
        <f>E214+E215+E216+E217+E218+E219+E220+E221</f>
        <v>91400</v>
      </c>
    </row>
    <row r="214" spans="1:5" ht="12.75">
      <c r="A214" s="9"/>
      <c r="B214" s="12"/>
      <c r="C214" s="9">
        <v>3020</v>
      </c>
      <c r="D214" s="12" t="s">
        <v>51</v>
      </c>
      <c r="E214" s="33">
        <v>1200</v>
      </c>
    </row>
    <row r="215" spans="1:5" ht="12.75">
      <c r="A215" s="9"/>
      <c r="B215" s="12"/>
      <c r="C215" s="9">
        <v>4010</v>
      </c>
      <c r="D215" s="12" t="s">
        <v>25</v>
      </c>
      <c r="E215" s="33">
        <v>64280</v>
      </c>
    </row>
    <row r="216" spans="1:5" ht="12.75">
      <c r="A216" s="9"/>
      <c r="B216" s="12"/>
      <c r="C216" s="9">
        <v>4040</v>
      </c>
      <c r="D216" s="12" t="s">
        <v>26</v>
      </c>
      <c r="E216" s="33">
        <v>8950</v>
      </c>
    </row>
    <row r="217" spans="1:5" ht="12.75">
      <c r="A217" s="9"/>
      <c r="B217" s="12"/>
      <c r="C217" s="9">
        <v>4110</v>
      </c>
      <c r="D217" s="12" t="s">
        <v>27</v>
      </c>
      <c r="E217" s="33">
        <v>12460</v>
      </c>
    </row>
    <row r="218" spans="1:5" ht="12.75">
      <c r="A218" s="9"/>
      <c r="B218" s="12"/>
      <c r="C218" s="9">
        <v>4120</v>
      </c>
      <c r="D218" s="12" t="s">
        <v>28</v>
      </c>
      <c r="E218" s="33">
        <v>1760</v>
      </c>
    </row>
    <row r="219" spans="1:5" ht="12.75">
      <c r="A219" s="9"/>
      <c r="B219" s="12"/>
      <c r="C219" s="9">
        <v>4280</v>
      </c>
      <c r="D219" s="12" t="s">
        <v>33</v>
      </c>
      <c r="E219" s="33">
        <v>150</v>
      </c>
    </row>
    <row r="220" spans="1:5" ht="12.75">
      <c r="A220" s="9"/>
      <c r="B220" s="12"/>
      <c r="C220" s="9">
        <v>4440</v>
      </c>
      <c r="D220" s="12" t="s">
        <v>37</v>
      </c>
      <c r="E220" s="33">
        <v>2600</v>
      </c>
    </row>
    <row r="221" spans="1:5" ht="12.75" hidden="1">
      <c r="A221" s="9"/>
      <c r="B221" s="12"/>
      <c r="C221" s="9">
        <v>4700</v>
      </c>
      <c r="D221" s="12" t="s">
        <v>53</v>
      </c>
      <c r="E221" s="33">
        <v>0</v>
      </c>
    </row>
    <row r="222" spans="1:5" ht="12.75">
      <c r="A222" s="9"/>
      <c r="B222" s="12"/>
      <c r="C222" s="9"/>
      <c r="D222" s="45" t="s">
        <v>49</v>
      </c>
      <c r="E222" s="40">
        <f>E223+E224+E225+E226+E227+E228+E229+E230+E231+E232</f>
        <v>1801000</v>
      </c>
    </row>
    <row r="223" spans="1:5" ht="12.75">
      <c r="A223" s="9"/>
      <c r="B223" s="12"/>
      <c r="C223" s="9">
        <v>3020</v>
      </c>
      <c r="D223" s="12" t="s">
        <v>51</v>
      </c>
      <c r="E223" s="24">
        <v>16800</v>
      </c>
    </row>
    <row r="224" spans="1:5" ht="12.75">
      <c r="A224" s="9"/>
      <c r="B224" s="12"/>
      <c r="C224" s="9">
        <v>4010</v>
      </c>
      <c r="D224" s="12" t="s">
        <v>25</v>
      </c>
      <c r="E224" s="24">
        <v>1332000</v>
      </c>
    </row>
    <row r="225" spans="1:5" ht="12.75">
      <c r="A225" s="9"/>
      <c r="B225" s="12"/>
      <c r="C225" s="9">
        <v>4040</v>
      </c>
      <c r="D225" s="12" t="s">
        <v>26</v>
      </c>
      <c r="E225" s="24">
        <v>105000</v>
      </c>
    </row>
    <row r="226" spans="1:5" ht="12.75">
      <c r="A226" s="9"/>
      <c r="B226" s="12"/>
      <c r="C226" s="9">
        <v>4110</v>
      </c>
      <c r="D226" s="12" t="s">
        <v>27</v>
      </c>
      <c r="E226" s="24">
        <v>250900</v>
      </c>
    </row>
    <row r="227" spans="1:5" ht="12.75">
      <c r="A227" s="9"/>
      <c r="B227" s="12"/>
      <c r="C227" s="9">
        <v>4120</v>
      </c>
      <c r="D227" s="12" t="s">
        <v>28</v>
      </c>
      <c r="E227" s="24">
        <v>35300</v>
      </c>
    </row>
    <row r="228" spans="1:5" ht="12.75">
      <c r="A228" s="9"/>
      <c r="B228" s="12"/>
      <c r="C228" s="9">
        <v>4210</v>
      </c>
      <c r="D228" s="9" t="s">
        <v>30</v>
      </c>
      <c r="E228" s="24">
        <v>22600</v>
      </c>
    </row>
    <row r="229" spans="1:5" ht="12.75">
      <c r="A229" s="9"/>
      <c r="B229" s="12"/>
      <c r="C229" s="9">
        <v>4280</v>
      </c>
      <c r="D229" s="12" t="s">
        <v>33</v>
      </c>
      <c r="E229" s="33">
        <v>2600</v>
      </c>
    </row>
    <row r="230" spans="1:5" ht="12.75">
      <c r="A230" s="9"/>
      <c r="B230" s="12"/>
      <c r="C230" s="9">
        <v>4300</v>
      </c>
      <c r="D230" s="12" t="s">
        <v>34</v>
      </c>
      <c r="E230" s="33">
        <v>500</v>
      </c>
    </row>
    <row r="231" spans="1:5" ht="12.75">
      <c r="A231" s="9"/>
      <c r="B231" s="9"/>
      <c r="C231" s="9">
        <v>4440</v>
      </c>
      <c r="D231" s="12" t="s">
        <v>37</v>
      </c>
      <c r="E231" s="34">
        <v>33800</v>
      </c>
    </row>
    <row r="232" spans="1:5" ht="25.5">
      <c r="A232" s="9"/>
      <c r="B232" s="9"/>
      <c r="C232" s="9">
        <v>4700</v>
      </c>
      <c r="D232" s="12" t="s">
        <v>53</v>
      </c>
      <c r="E232" s="34">
        <v>1500</v>
      </c>
    </row>
    <row r="233" spans="1:5" ht="12.75">
      <c r="A233" s="9"/>
      <c r="B233" s="45">
        <v>85230</v>
      </c>
      <c r="C233" s="46"/>
      <c r="D233" s="45" t="s">
        <v>89</v>
      </c>
      <c r="E233" s="40">
        <f>E235+E236+E237</f>
        <v>469000</v>
      </c>
    </row>
    <row r="234" spans="1:5" ht="12.75">
      <c r="A234" s="9"/>
      <c r="B234" s="12"/>
      <c r="C234" s="9"/>
      <c r="D234" s="12" t="s">
        <v>45</v>
      </c>
      <c r="E234" s="33">
        <v>239000</v>
      </c>
    </row>
    <row r="235" spans="1:5" ht="12.75">
      <c r="A235" s="9"/>
      <c r="B235" s="12"/>
      <c r="C235" s="9">
        <v>3110</v>
      </c>
      <c r="D235" s="12" t="s">
        <v>43</v>
      </c>
      <c r="E235" s="33">
        <v>456800</v>
      </c>
    </row>
    <row r="236" spans="1:5" ht="12.75">
      <c r="A236" s="9"/>
      <c r="B236" s="12"/>
      <c r="C236" s="9">
        <v>4210</v>
      </c>
      <c r="D236" s="9" t="s">
        <v>30</v>
      </c>
      <c r="E236" s="33">
        <v>8200</v>
      </c>
    </row>
    <row r="237" spans="1:5" ht="12.75">
      <c r="A237" s="9"/>
      <c r="B237" s="12"/>
      <c r="C237" s="9">
        <v>4300</v>
      </c>
      <c r="D237" s="9" t="s">
        <v>34</v>
      </c>
      <c r="E237" s="33">
        <v>4000</v>
      </c>
    </row>
    <row r="238" spans="1:5" ht="12.75">
      <c r="A238" s="9"/>
      <c r="B238" s="45">
        <v>85295</v>
      </c>
      <c r="C238" s="46"/>
      <c r="D238" s="45" t="s">
        <v>88</v>
      </c>
      <c r="E238" s="43">
        <f>E239+E240+E241</f>
        <v>115800</v>
      </c>
    </row>
    <row r="239" spans="1:5" ht="12.75">
      <c r="A239" s="9"/>
      <c r="B239" s="12"/>
      <c r="C239" s="9">
        <v>3110</v>
      </c>
      <c r="D239" s="12" t="s">
        <v>43</v>
      </c>
      <c r="E239" s="26">
        <v>29800</v>
      </c>
    </row>
    <row r="240" spans="1:5" ht="12.75">
      <c r="A240" s="9"/>
      <c r="B240" s="12"/>
      <c r="C240" s="9">
        <v>4300</v>
      </c>
      <c r="D240" s="12" t="s">
        <v>34</v>
      </c>
      <c r="E240" s="26">
        <v>78000</v>
      </c>
    </row>
    <row r="241" spans="1:5" ht="12.75">
      <c r="A241" s="19"/>
      <c r="B241" s="9"/>
      <c r="C241" s="9">
        <v>4520</v>
      </c>
      <c r="D241" s="12" t="s">
        <v>39</v>
      </c>
      <c r="E241" s="26">
        <v>8000</v>
      </c>
    </row>
    <row r="242" spans="1:5" ht="12.75">
      <c r="A242" s="75">
        <v>854</v>
      </c>
      <c r="B242" s="76"/>
      <c r="C242" s="12"/>
      <c r="D242" s="46" t="s">
        <v>6</v>
      </c>
      <c r="E242" s="42">
        <f>E243</f>
        <v>25000</v>
      </c>
    </row>
    <row r="243" spans="1:5" ht="12.75">
      <c r="A243" s="67"/>
      <c r="B243" s="68">
        <v>85415</v>
      </c>
      <c r="C243" s="12"/>
      <c r="D243" s="46" t="s">
        <v>87</v>
      </c>
      <c r="E243" s="42">
        <f>E245</f>
        <v>25000</v>
      </c>
    </row>
    <row r="244" spans="1:5" ht="12.75">
      <c r="A244" s="53"/>
      <c r="B244" s="64"/>
      <c r="C244" s="12"/>
      <c r="D244" s="9" t="s">
        <v>54</v>
      </c>
      <c r="E244" s="34">
        <v>0</v>
      </c>
    </row>
    <row r="245" spans="1:5" ht="12.75">
      <c r="A245" s="53"/>
      <c r="B245" s="30"/>
      <c r="C245" s="12">
        <v>3260</v>
      </c>
      <c r="D245" s="9" t="s">
        <v>7</v>
      </c>
      <c r="E245" s="34">
        <v>25000</v>
      </c>
    </row>
    <row r="246" spans="1:5" ht="12.75" hidden="1">
      <c r="A246" s="23"/>
      <c r="B246" s="23"/>
      <c r="C246" s="9"/>
      <c r="D246" s="9"/>
      <c r="E246" s="34"/>
    </row>
    <row r="247" spans="1:5" ht="12.75">
      <c r="A247" s="50">
        <v>855</v>
      </c>
      <c r="B247" s="23"/>
      <c r="C247" s="9"/>
      <c r="D247" s="45" t="s">
        <v>65</v>
      </c>
      <c r="E247" s="42">
        <f>E248+E267+E297+E301+E327+E350+E374+E395+E397+E399</f>
        <v>105422300.3</v>
      </c>
    </row>
    <row r="248" spans="1:5" ht="12.75">
      <c r="A248" s="46"/>
      <c r="B248" s="73">
        <v>85501</v>
      </c>
      <c r="C248" s="46"/>
      <c r="D248" s="45" t="s">
        <v>86</v>
      </c>
      <c r="E248" s="42">
        <f>E251+E252+E253+E254+E255+E256+E257+E258+E259+E260+E261+E262+E263+E264+E265+E266</f>
        <v>77258000</v>
      </c>
    </row>
    <row r="249" spans="1:5" ht="13.5" thickBot="1">
      <c r="A249" s="82"/>
      <c r="B249" s="95"/>
      <c r="C249" s="82"/>
      <c r="D249" s="81"/>
      <c r="E249" s="52"/>
    </row>
    <row r="250" spans="1:5" ht="12.75">
      <c r="A250" s="46"/>
      <c r="B250" s="37"/>
      <c r="C250" s="57"/>
      <c r="D250" s="45" t="s">
        <v>50</v>
      </c>
      <c r="E250" s="33"/>
    </row>
    <row r="251" spans="1:5" ht="12.75">
      <c r="A251" s="46"/>
      <c r="B251" s="37"/>
      <c r="C251" s="57">
        <v>3020</v>
      </c>
      <c r="D251" s="25" t="s">
        <v>51</v>
      </c>
      <c r="E251" s="33">
        <v>1300</v>
      </c>
    </row>
    <row r="252" spans="1:5" ht="12.75">
      <c r="A252" s="46"/>
      <c r="B252" s="37"/>
      <c r="C252" s="9">
        <v>3110</v>
      </c>
      <c r="D252" s="12" t="s">
        <v>43</v>
      </c>
      <c r="E252" s="33">
        <v>76692200</v>
      </c>
    </row>
    <row r="253" spans="1:5" ht="12.75">
      <c r="A253" s="46"/>
      <c r="B253" s="37"/>
      <c r="C253" s="9">
        <v>4010</v>
      </c>
      <c r="D253" s="12" t="s">
        <v>25</v>
      </c>
      <c r="E253" s="33">
        <v>377000</v>
      </c>
    </row>
    <row r="254" spans="1:5" ht="12.75">
      <c r="A254" s="46"/>
      <c r="B254" s="37"/>
      <c r="C254" s="9">
        <v>4040</v>
      </c>
      <c r="D254" s="12" t="s">
        <v>26</v>
      </c>
      <c r="E254" s="33">
        <v>25200</v>
      </c>
    </row>
    <row r="255" spans="1:5" ht="12.75">
      <c r="A255" s="46"/>
      <c r="B255" s="37"/>
      <c r="C255" s="9">
        <v>4110</v>
      </c>
      <c r="D255" s="12" t="s">
        <v>27</v>
      </c>
      <c r="E255" s="33">
        <v>70300</v>
      </c>
    </row>
    <row r="256" spans="1:5" ht="12.75">
      <c r="A256" s="46"/>
      <c r="B256" s="37"/>
      <c r="C256" s="9">
        <v>4120</v>
      </c>
      <c r="D256" s="12" t="s">
        <v>28</v>
      </c>
      <c r="E256" s="33">
        <v>9900</v>
      </c>
    </row>
    <row r="257" spans="1:5" ht="12.75" hidden="1">
      <c r="A257" s="46"/>
      <c r="B257" s="37"/>
      <c r="C257" s="9">
        <v>4170</v>
      </c>
      <c r="D257" s="12" t="s">
        <v>29</v>
      </c>
      <c r="E257" s="33">
        <v>0</v>
      </c>
    </row>
    <row r="258" spans="1:5" ht="12.75">
      <c r="A258" s="46"/>
      <c r="B258" s="37"/>
      <c r="C258" s="9">
        <v>4210</v>
      </c>
      <c r="D258" s="12" t="s">
        <v>30</v>
      </c>
      <c r="E258" s="33">
        <v>25000</v>
      </c>
    </row>
    <row r="259" spans="1:5" ht="12.75">
      <c r="A259" s="46"/>
      <c r="B259" s="37"/>
      <c r="C259" s="57">
        <v>4260</v>
      </c>
      <c r="D259" s="25" t="s">
        <v>31</v>
      </c>
      <c r="E259" s="33">
        <v>6980</v>
      </c>
    </row>
    <row r="260" spans="1:5" ht="12.75">
      <c r="A260" s="46"/>
      <c r="B260" s="37"/>
      <c r="C260" s="57">
        <v>4280</v>
      </c>
      <c r="D260" s="25" t="s">
        <v>33</v>
      </c>
      <c r="E260" s="33">
        <v>600</v>
      </c>
    </row>
    <row r="261" spans="1:5" ht="12.75">
      <c r="A261" s="46"/>
      <c r="B261" s="37"/>
      <c r="C261" s="9">
        <v>4300</v>
      </c>
      <c r="D261" s="12" t="s">
        <v>34</v>
      </c>
      <c r="E261" s="33">
        <v>33910</v>
      </c>
    </row>
    <row r="262" spans="1:5" ht="12.75">
      <c r="A262" s="46"/>
      <c r="B262" s="36"/>
      <c r="C262" s="57">
        <v>4430</v>
      </c>
      <c r="D262" s="25" t="s">
        <v>36</v>
      </c>
      <c r="E262" s="33">
        <v>900</v>
      </c>
    </row>
    <row r="263" spans="1:5" ht="12.75">
      <c r="A263" s="46"/>
      <c r="B263" s="36"/>
      <c r="C263" s="9">
        <v>4440</v>
      </c>
      <c r="D263" s="12" t="s">
        <v>37</v>
      </c>
      <c r="E263" s="33">
        <v>12400</v>
      </c>
    </row>
    <row r="264" spans="1:5" ht="12.75">
      <c r="A264" s="46"/>
      <c r="B264" s="36"/>
      <c r="C264" s="57">
        <v>4520</v>
      </c>
      <c r="D264" s="25" t="s">
        <v>39</v>
      </c>
      <c r="E264" s="33">
        <v>260</v>
      </c>
    </row>
    <row r="265" spans="1:5" ht="12.75">
      <c r="A265" s="46"/>
      <c r="B265" s="37"/>
      <c r="C265" s="9">
        <v>4610</v>
      </c>
      <c r="D265" s="28" t="s">
        <v>9</v>
      </c>
      <c r="E265" s="33">
        <v>500</v>
      </c>
    </row>
    <row r="266" spans="1:5" ht="25.5">
      <c r="A266" s="46"/>
      <c r="B266" s="37"/>
      <c r="C266" s="9">
        <v>4700</v>
      </c>
      <c r="D266" s="12" t="s">
        <v>53</v>
      </c>
      <c r="E266" s="33">
        <v>1550</v>
      </c>
    </row>
    <row r="267" spans="1:5" ht="38.25">
      <c r="A267" s="46"/>
      <c r="B267" s="45">
        <v>85502</v>
      </c>
      <c r="C267" s="46"/>
      <c r="D267" s="45" t="s">
        <v>85</v>
      </c>
      <c r="E267" s="40">
        <f>E268+E284</f>
        <v>19302000</v>
      </c>
    </row>
    <row r="268" spans="1:5" ht="12.75">
      <c r="A268" s="46"/>
      <c r="B268" s="45"/>
      <c r="C268" s="46"/>
      <c r="D268" s="45" t="s">
        <v>50</v>
      </c>
      <c r="E268" s="40">
        <f>E269+E270+E271+E272+E273+E274+E275+E276+E277+E278+E279+E280+E281+E282+E283</f>
        <v>19062000</v>
      </c>
    </row>
    <row r="269" spans="1:5" ht="12.75">
      <c r="A269" s="46"/>
      <c r="B269" s="45"/>
      <c r="C269" s="57">
        <v>3020</v>
      </c>
      <c r="D269" s="25" t="s">
        <v>51</v>
      </c>
      <c r="E269" s="24">
        <v>1300</v>
      </c>
    </row>
    <row r="270" spans="1:5" ht="12.75">
      <c r="A270" s="46"/>
      <c r="B270" s="12"/>
      <c r="C270" s="9">
        <v>3110</v>
      </c>
      <c r="D270" s="12" t="s">
        <v>43</v>
      </c>
      <c r="E270" s="33">
        <v>18466100</v>
      </c>
    </row>
    <row r="271" spans="1:5" ht="12.75">
      <c r="A271" s="46"/>
      <c r="B271" s="12"/>
      <c r="C271" s="9">
        <v>4010</v>
      </c>
      <c r="D271" s="12" t="s">
        <v>25</v>
      </c>
      <c r="E271" s="33">
        <v>361800</v>
      </c>
    </row>
    <row r="272" spans="1:5" ht="12.75">
      <c r="A272" s="46"/>
      <c r="B272" s="12"/>
      <c r="C272" s="9">
        <v>4040</v>
      </c>
      <c r="D272" s="12" t="s">
        <v>26</v>
      </c>
      <c r="E272" s="33">
        <v>25300</v>
      </c>
    </row>
    <row r="273" spans="1:5" ht="12.75">
      <c r="A273" s="46"/>
      <c r="B273" s="12"/>
      <c r="C273" s="9">
        <v>4110</v>
      </c>
      <c r="D273" s="12" t="s">
        <v>27</v>
      </c>
      <c r="E273" s="33">
        <v>67600</v>
      </c>
    </row>
    <row r="274" spans="1:5" ht="12.75">
      <c r="A274" s="46"/>
      <c r="B274" s="12"/>
      <c r="C274" s="9">
        <v>4120</v>
      </c>
      <c r="D274" s="12" t="s">
        <v>28</v>
      </c>
      <c r="E274" s="33">
        <v>9800</v>
      </c>
    </row>
    <row r="275" spans="1:5" ht="12.75">
      <c r="A275" s="46"/>
      <c r="B275" s="12"/>
      <c r="C275" s="9">
        <v>4210</v>
      </c>
      <c r="D275" s="12" t="s">
        <v>30</v>
      </c>
      <c r="E275" s="33">
        <v>22280</v>
      </c>
    </row>
    <row r="276" spans="1:5" ht="12.75">
      <c r="A276" s="46"/>
      <c r="B276" s="12"/>
      <c r="C276" s="57">
        <v>4260</v>
      </c>
      <c r="D276" s="25" t="s">
        <v>31</v>
      </c>
      <c r="E276" s="31">
        <v>3740</v>
      </c>
    </row>
    <row r="277" spans="1:5" ht="12.75">
      <c r="A277" s="46"/>
      <c r="B277" s="12"/>
      <c r="C277" s="57">
        <v>4280</v>
      </c>
      <c r="D277" s="25" t="s">
        <v>33</v>
      </c>
      <c r="E277" s="31">
        <v>400</v>
      </c>
    </row>
    <row r="278" spans="1:5" ht="12.75">
      <c r="A278" s="46"/>
      <c r="B278" s="12"/>
      <c r="C278" s="9">
        <v>4300</v>
      </c>
      <c r="D278" s="12" t="s">
        <v>34</v>
      </c>
      <c r="E278" s="33">
        <v>90000</v>
      </c>
    </row>
    <row r="279" spans="1:5" ht="12.75">
      <c r="A279" s="46"/>
      <c r="B279" s="12"/>
      <c r="C279" s="57">
        <v>4430</v>
      </c>
      <c r="D279" s="25" t="s">
        <v>36</v>
      </c>
      <c r="E279" s="33">
        <v>1560</v>
      </c>
    </row>
    <row r="280" spans="1:5" ht="12.75">
      <c r="A280" s="46"/>
      <c r="B280" s="12"/>
      <c r="C280" s="9">
        <v>4440</v>
      </c>
      <c r="D280" s="12" t="s">
        <v>37</v>
      </c>
      <c r="E280" s="33">
        <v>9020</v>
      </c>
    </row>
    <row r="281" spans="1:5" ht="12.75">
      <c r="A281" s="46"/>
      <c r="B281" s="12"/>
      <c r="C281" s="57">
        <v>4520</v>
      </c>
      <c r="D281" s="25" t="s">
        <v>39</v>
      </c>
      <c r="E281" s="33">
        <v>260</v>
      </c>
    </row>
    <row r="282" spans="1:5" ht="12.75">
      <c r="A282" s="46"/>
      <c r="B282" s="12"/>
      <c r="C282" s="9">
        <v>4610</v>
      </c>
      <c r="D282" s="28" t="s">
        <v>9</v>
      </c>
      <c r="E282" s="33">
        <v>1100</v>
      </c>
    </row>
    <row r="283" spans="1:5" ht="25.5">
      <c r="A283" s="46"/>
      <c r="B283" s="9"/>
      <c r="C283" s="57">
        <v>4700</v>
      </c>
      <c r="D283" s="25" t="s">
        <v>53</v>
      </c>
      <c r="E283" s="34">
        <v>1740</v>
      </c>
    </row>
    <row r="284" spans="1:5" ht="12.75">
      <c r="A284" s="46"/>
      <c r="B284" s="12"/>
      <c r="C284" s="57"/>
      <c r="D284" s="45" t="s">
        <v>49</v>
      </c>
      <c r="E284" s="43">
        <f>E285+E286+E287+E288+E289+E290+E291+E292+E293+E294+E295+E296</f>
        <v>240000</v>
      </c>
    </row>
    <row r="285" spans="1:5" ht="12.75">
      <c r="A285" s="46"/>
      <c r="B285" s="12"/>
      <c r="C285" s="57">
        <v>3020</v>
      </c>
      <c r="D285" s="25" t="s">
        <v>51</v>
      </c>
      <c r="E285" s="24">
        <v>440</v>
      </c>
    </row>
    <row r="286" spans="1:5" ht="12.75">
      <c r="A286" s="46"/>
      <c r="B286" s="12"/>
      <c r="C286" s="9">
        <v>4010</v>
      </c>
      <c r="D286" s="12" t="s">
        <v>25</v>
      </c>
      <c r="E286" s="33">
        <v>175000</v>
      </c>
    </row>
    <row r="287" spans="1:5" ht="12.75">
      <c r="A287" s="46"/>
      <c r="B287" s="12"/>
      <c r="C287" s="9">
        <v>4040</v>
      </c>
      <c r="D287" s="12" t="s">
        <v>26</v>
      </c>
      <c r="E287" s="33">
        <v>9200</v>
      </c>
    </row>
    <row r="288" spans="1:5" ht="12.75">
      <c r="A288" s="46"/>
      <c r="B288" s="12"/>
      <c r="C288" s="9">
        <v>4110</v>
      </c>
      <c r="D288" s="12" t="s">
        <v>27</v>
      </c>
      <c r="E288" s="33">
        <v>32300</v>
      </c>
    </row>
    <row r="289" spans="1:5" ht="12.75">
      <c r="A289" s="46"/>
      <c r="B289" s="12"/>
      <c r="C289" s="9">
        <v>4120</v>
      </c>
      <c r="D289" s="12" t="s">
        <v>28</v>
      </c>
      <c r="E289" s="33">
        <v>4600</v>
      </c>
    </row>
    <row r="290" spans="1:5" ht="12.75">
      <c r="A290" s="46"/>
      <c r="B290" s="12"/>
      <c r="C290" s="9">
        <v>4210</v>
      </c>
      <c r="D290" s="12" t="s">
        <v>30</v>
      </c>
      <c r="E290" s="33">
        <v>8800</v>
      </c>
    </row>
    <row r="291" spans="1:5" ht="12.75">
      <c r="A291" s="46"/>
      <c r="B291" s="12"/>
      <c r="C291" s="57">
        <v>4260</v>
      </c>
      <c r="D291" s="25" t="s">
        <v>31</v>
      </c>
      <c r="E291" s="33">
        <v>1400</v>
      </c>
    </row>
    <row r="292" spans="1:5" ht="12.75">
      <c r="A292" s="46"/>
      <c r="B292" s="12"/>
      <c r="C292" s="57">
        <v>4280</v>
      </c>
      <c r="D292" s="25" t="s">
        <v>33</v>
      </c>
      <c r="E292" s="33">
        <v>200</v>
      </c>
    </row>
    <row r="293" spans="1:5" ht="12.75">
      <c r="A293" s="46"/>
      <c r="B293" s="12"/>
      <c r="C293" s="9">
        <v>4300</v>
      </c>
      <c r="D293" s="12" t="s">
        <v>34</v>
      </c>
      <c r="E293" s="33">
        <v>4860</v>
      </c>
    </row>
    <row r="294" spans="1:5" ht="12.75">
      <c r="A294" s="46"/>
      <c r="B294" s="12"/>
      <c r="C294" s="9">
        <v>4440</v>
      </c>
      <c r="D294" s="12" t="s">
        <v>37</v>
      </c>
      <c r="E294" s="33">
        <v>2600</v>
      </c>
    </row>
    <row r="295" spans="1:5" ht="12.75">
      <c r="A295" s="46"/>
      <c r="B295" s="12"/>
      <c r="C295" s="57">
        <v>4520</v>
      </c>
      <c r="D295" s="25" t="s">
        <v>39</v>
      </c>
      <c r="E295" s="33">
        <v>90</v>
      </c>
    </row>
    <row r="296" spans="1:5" ht="25.5">
      <c r="A296" s="46"/>
      <c r="B296" s="12"/>
      <c r="C296" s="57">
        <v>4700</v>
      </c>
      <c r="D296" s="25" t="s">
        <v>53</v>
      </c>
      <c r="E296" s="33">
        <v>510</v>
      </c>
    </row>
    <row r="297" spans="1:5" ht="25.5" hidden="1">
      <c r="A297" s="46"/>
      <c r="B297" s="45">
        <v>85503</v>
      </c>
      <c r="C297" s="9"/>
      <c r="D297" s="45" t="s">
        <v>75</v>
      </c>
      <c r="E297" s="41">
        <f>E298+E299+E300</f>
        <v>0</v>
      </c>
    </row>
    <row r="298" spans="1:5" ht="12.75" hidden="1">
      <c r="A298" s="46"/>
      <c r="B298" s="12"/>
      <c r="C298" s="9">
        <v>4010</v>
      </c>
      <c r="D298" s="12" t="s">
        <v>25</v>
      </c>
      <c r="E298" s="33">
        <v>0</v>
      </c>
    </row>
    <row r="299" spans="1:5" ht="12.75" hidden="1">
      <c r="A299" s="46"/>
      <c r="B299" s="12"/>
      <c r="C299" s="9">
        <v>4110</v>
      </c>
      <c r="D299" s="12" t="s">
        <v>27</v>
      </c>
      <c r="E299" s="33">
        <v>0</v>
      </c>
    </row>
    <row r="300" spans="1:5" ht="12.75" hidden="1">
      <c r="A300" s="46"/>
      <c r="B300" s="12"/>
      <c r="C300" s="9">
        <v>4120</v>
      </c>
      <c r="D300" s="12" t="s">
        <v>28</v>
      </c>
      <c r="E300" s="33">
        <v>0</v>
      </c>
    </row>
    <row r="301" spans="1:5" ht="12.75">
      <c r="A301" s="46"/>
      <c r="B301" s="45">
        <v>85504</v>
      </c>
      <c r="C301" s="9"/>
      <c r="D301" s="45" t="s">
        <v>84</v>
      </c>
      <c r="E301" s="41">
        <f>E302+E316</f>
        <v>2654400</v>
      </c>
    </row>
    <row r="302" spans="1:5" ht="12.75">
      <c r="A302" s="46"/>
      <c r="B302" s="45"/>
      <c r="C302" s="9"/>
      <c r="D302" s="45" t="s">
        <v>50</v>
      </c>
      <c r="E302" s="41">
        <f>E303+E304+E305+E306+E307+E309+E310+E311+E312+E313+E314+E315</f>
        <v>2202000</v>
      </c>
    </row>
    <row r="303" spans="1:5" ht="12.75">
      <c r="A303" s="46"/>
      <c r="B303" s="45"/>
      <c r="C303" s="57">
        <v>3020</v>
      </c>
      <c r="D303" s="25" t="s">
        <v>51</v>
      </c>
      <c r="E303" s="26">
        <v>270</v>
      </c>
    </row>
    <row r="304" spans="1:5" ht="12.75">
      <c r="A304" s="46"/>
      <c r="B304" s="45"/>
      <c r="C304" s="9">
        <v>3110</v>
      </c>
      <c r="D304" s="12" t="s">
        <v>43</v>
      </c>
      <c r="E304" s="26">
        <v>2127000</v>
      </c>
    </row>
    <row r="305" spans="1:5" ht="12.75">
      <c r="A305" s="46"/>
      <c r="B305" s="45"/>
      <c r="C305" s="57">
        <v>4010</v>
      </c>
      <c r="D305" s="25" t="s">
        <v>25</v>
      </c>
      <c r="E305" s="26">
        <v>55600</v>
      </c>
    </row>
    <row r="306" spans="1:5" ht="12.75">
      <c r="A306" s="46"/>
      <c r="B306" s="45"/>
      <c r="C306" s="57">
        <v>4110</v>
      </c>
      <c r="D306" s="25" t="s">
        <v>27</v>
      </c>
      <c r="E306" s="26">
        <v>9900</v>
      </c>
    </row>
    <row r="307" spans="1:5" ht="12.75">
      <c r="A307" s="46"/>
      <c r="B307" s="45"/>
      <c r="C307" s="57">
        <v>4120</v>
      </c>
      <c r="D307" s="25" t="s">
        <v>28</v>
      </c>
      <c r="E307" s="26">
        <v>1400</v>
      </c>
    </row>
    <row r="308" spans="1:5" ht="12.75" hidden="1">
      <c r="A308" s="46"/>
      <c r="B308" s="45"/>
      <c r="C308" s="57">
        <v>4170</v>
      </c>
      <c r="D308" s="25" t="s">
        <v>29</v>
      </c>
      <c r="E308" s="26">
        <v>0</v>
      </c>
    </row>
    <row r="309" spans="1:5" ht="12.75">
      <c r="A309" s="46"/>
      <c r="B309" s="45"/>
      <c r="C309" s="9">
        <v>4210</v>
      </c>
      <c r="D309" s="12" t="s">
        <v>30</v>
      </c>
      <c r="E309" s="26">
        <v>3280</v>
      </c>
    </row>
    <row r="310" spans="1:5" ht="12.75">
      <c r="A310" s="46"/>
      <c r="B310" s="45"/>
      <c r="C310" s="57">
        <v>4280</v>
      </c>
      <c r="D310" s="25" t="s">
        <v>33</v>
      </c>
      <c r="E310" s="26">
        <v>450</v>
      </c>
    </row>
    <row r="311" spans="1:5" ht="12.75">
      <c r="A311" s="46"/>
      <c r="B311" s="45"/>
      <c r="C311" s="9">
        <v>4300</v>
      </c>
      <c r="D311" s="12" t="s">
        <v>34</v>
      </c>
      <c r="E311" s="26">
        <v>1750</v>
      </c>
    </row>
    <row r="312" spans="1:5" ht="12.75">
      <c r="A312" s="46"/>
      <c r="B312" s="45"/>
      <c r="C312" s="57">
        <v>4430</v>
      </c>
      <c r="D312" s="25" t="s">
        <v>36</v>
      </c>
      <c r="E312" s="26">
        <v>300</v>
      </c>
    </row>
    <row r="313" spans="1:5" ht="13.5" thickBot="1">
      <c r="A313" s="82"/>
      <c r="B313" s="81"/>
      <c r="C313" s="10">
        <v>4440</v>
      </c>
      <c r="D313" s="11" t="s">
        <v>37</v>
      </c>
      <c r="E313" s="72">
        <v>1300</v>
      </c>
    </row>
    <row r="314" spans="1:5" ht="12.75">
      <c r="A314" s="46"/>
      <c r="B314" s="45"/>
      <c r="C314" s="9">
        <v>4610</v>
      </c>
      <c r="D314" s="28" t="s">
        <v>9</v>
      </c>
      <c r="E314" s="26">
        <v>100</v>
      </c>
    </row>
    <row r="315" spans="1:5" ht="12.75">
      <c r="A315" s="46"/>
      <c r="B315" s="45"/>
      <c r="C315" s="57">
        <v>4700</v>
      </c>
      <c r="D315" s="25" t="s">
        <v>53</v>
      </c>
      <c r="E315" s="26">
        <v>650</v>
      </c>
    </row>
    <row r="316" spans="1:5" ht="12.75">
      <c r="A316" s="46"/>
      <c r="B316" s="45"/>
      <c r="C316" s="9"/>
      <c r="D316" s="45" t="s">
        <v>49</v>
      </c>
      <c r="E316" s="41">
        <f>E317+E318+E319+E320+E321+E322+E323+E324+E325+E326</f>
        <v>452400</v>
      </c>
    </row>
    <row r="317" spans="1:5" ht="12.75">
      <c r="A317" s="46"/>
      <c r="B317" s="45"/>
      <c r="C317" s="57">
        <v>3020</v>
      </c>
      <c r="D317" s="25" t="s">
        <v>51</v>
      </c>
      <c r="E317" s="26">
        <v>1380</v>
      </c>
    </row>
    <row r="318" spans="1:5" ht="12.75">
      <c r="A318" s="46"/>
      <c r="B318" s="37"/>
      <c r="C318" s="57">
        <v>4010</v>
      </c>
      <c r="D318" s="25" t="s">
        <v>25</v>
      </c>
      <c r="E318" s="33">
        <v>239100</v>
      </c>
    </row>
    <row r="319" spans="1:5" ht="12.75">
      <c r="A319" s="46"/>
      <c r="B319" s="37"/>
      <c r="C319" s="9">
        <v>4040</v>
      </c>
      <c r="D319" s="12" t="s">
        <v>26</v>
      </c>
      <c r="E319" s="33">
        <v>20350</v>
      </c>
    </row>
    <row r="320" spans="1:5" ht="12.75">
      <c r="A320" s="46"/>
      <c r="B320" s="37"/>
      <c r="C320" s="57">
        <v>4110</v>
      </c>
      <c r="D320" s="25" t="s">
        <v>27</v>
      </c>
      <c r="E320" s="33">
        <v>64400</v>
      </c>
    </row>
    <row r="321" spans="1:5" ht="12.75">
      <c r="A321" s="46"/>
      <c r="B321" s="37"/>
      <c r="C321" s="57">
        <v>4120</v>
      </c>
      <c r="D321" s="25" t="s">
        <v>28</v>
      </c>
      <c r="E321" s="33">
        <v>9100</v>
      </c>
    </row>
    <row r="322" spans="1:5" ht="12.75">
      <c r="A322" s="46"/>
      <c r="B322" s="37"/>
      <c r="C322" s="57">
        <v>4170</v>
      </c>
      <c r="D322" s="25" t="s">
        <v>29</v>
      </c>
      <c r="E322" s="33">
        <v>109080</v>
      </c>
    </row>
    <row r="323" spans="1:5" ht="12.75">
      <c r="A323" s="46"/>
      <c r="B323" s="37"/>
      <c r="C323" s="57">
        <v>4280</v>
      </c>
      <c r="D323" s="25" t="s">
        <v>33</v>
      </c>
      <c r="E323" s="33">
        <v>500</v>
      </c>
    </row>
    <row r="324" spans="1:5" ht="12.75">
      <c r="A324" s="46"/>
      <c r="B324" s="37"/>
      <c r="C324" s="12">
        <v>4410</v>
      </c>
      <c r="D324" s="12" t="s">
        <v>35</v>
      </c>
      <c r="E324" s="33">
        <v>500</v>
      </c>
    </row>
    <row r="325" spans="1:5" ht="12.75">
      <c r="A325" s="46"/>
      <c r="B325" s="37"/>
      <c r="C325" s="57">
        <v>4440</v>
      </c>
      <c r="D325" s="25" t="s">
        <v>37</v>
      </c>
      <c r="E325" s="33">
        <v>6490</v>
      </c>
    </row>
    <row r="326" spans="1:5" ht="12.75">
      <c r="A326" s="46"/>
      <c r="B326" s="37"/>
      <c r="C326" s="57">
        <v>4700</v>
      </c>
      <c r="D326" s="25" t="s">
        <v>53</v>
      </c>
      <c r="E326" s="33">
        <v>1500</v>
      </c>
    </row>
    <row r="327" spans="1:5" ht="12.75">
      <c r="A327" s="46"/>
      <c r="B327" s="45">
        <v>85505</v>
      </c>
      <c r="C327" s="46"/>
      <c r="D327" s="45" t="s">
        <v>103</v>
      </c>
      <c r="E327" s="40">
        <f>E328+E329+E330+E331+E332+E333+E334+E335+E336+E337+E338+E339+E340+E341+E342+E343+E344+E345+E346+E347+E348</f>
        <v>2221000</v>
      </c>
    </row>
    <row r="328" spans="1:5" ht="12.75">
      <c r="A328" s="46"/>
      <c r="B328" s="45"/>
      <c r="C328" s="9">
        <v>3020</v>
      </c>
      <c r="D328" s="12" t="s">
        <v>51</v>
      </c>
      <c r="E328" s="24">
        <v>8400</v>
      </c>
    </row>
    <row r="329" spans="1:5" ht="12.75">
      <c r="A329" s="46"/>
      <c r="B329" s="45"/>
      <c r="C329" s="9">
        <v>4010</v>
      </c>
      <c r="D329" s="12" t="s">
        <v>25</v>
      </c>
      <c r="E329" s="24">
        <v>1332140</v>
      </c>
    </row>
    <row r="330" spans="1:5" ht="12.75">
      <c r="A330" s="46"/>
      <c r="B330" s="45"/>
      <c r="C330" s="9">
        <v>4040</v>
      </c>
      <c r="D330" s="12" t="s">
        <v>26</v>
      </c>
      <c r="E330" s="24">
        <v>108950</v>
      </c>
    </row>
    <row r="331" spans="1:5" ht="12.75">
      <c r="A331" s="46"/>
      <c r="B331" s="45"/>
      <c r="C331" s="9">
        <v>4110</v>
      </c>
      <c r="D331" s="12" t="s">
        <v>27</v>
      </c>
      <c r="E331" s="24">
        <v>251700</v>
      </c>
    </row>
    <row r="332" spans="1:5" ht="12.75">
      <c r="A332" s="46"/>
      <c r="B332" s="45"/>
      <c r="C332" s="9">
        <v>4120</v>
      </c>
      <c r="D332" s="12" t="s">
        <v>28</v>
      </c>
      <c r="E332" s="24">
        <v>35400</v>
      </c>
    </row>
    <row r="333" spans="1:5" ht="12.75">
      <c r="A333" s="46"/>
      <c r="B333" s="45"/>
      <c r="C333" s="9">
        <v>4170</v>
      </c>
      <c r="D333" s="12" t="s">
        <v>29</v>
      </c>
      <c r="E333" s="24">
        <v>1000</v>
      </c>
    </row>
    <row r="334" spans="1:5" ht="12.75">
      <c r="A334" s="46"/>
      <c r="B334" s="45"/>
      <c r="C334" s="9">
        <v>4210</v>
      </c>
      <c r="D334" s="12" t="s">
        <v>30</v>
      </c>
      <c r="E334" s="24">
        <v>50000</v>
      </c>
    </row>
    <row r="335" spans="1:5" ht="12.75">
      <c r="A335" s="46"/>
      <c r="B335" s="45"/>
      <c r="C335" s="9">
        <v>4220</v>
      </c>
      <c r="D335" s="12" t="s">
        <v>58</v>
      </c>
      <c r="E335" s="24">
        <v>106700</v>
      </c>
    </row>
    <row r="336" spans="1:5" ht="12.75">
      <c r="A336" s="46"/>
      <c r="B336" s="45"/>
      <c r="C336" s="9">
        <v>4260</v>
      </c>
      <c r="D336" s="12" t="s">
        <v>31</v>
      </c>
      <c r="E336" s="24">
        <v>160000</v>
      </c>
    </row>
    <row r="337" spans="1:5" ht="12.75">
      <c r="A337" s="46"/>
      <c r="B337" s="45"/>
      <c r="C337" s="9">
        <v>4270</v>
      </c>
      <c r="D337" s="12" t="s">
        <v>32</v>
      </c>
      <c r="E337" s="24">
        <v>58500</v>
      </c>
    </row>
    <row r="338" spans="1:5" ht="12.75">
      <c r="A338" s="46"/>
      <c r="B338" s="45"/>
      <c r="C338" s="9">
        <v>4280</v>
      </c>
      <c r="D338" s="12" t="s">
        <v>33</v>
      </c>
      <c r="E338" s="24">
        <v>3200</v>
      </c>
    </row>
    <row r="339" spans="1:5" ht="12.75">
      <c r="A339" s="46"/>
      <c r="B339" s="45"/>
      <c r="C339" s="9">
        <v>4300</v>
      </c>
      <c r="D339" s="12" t="s">
        <v>34</v>
      </c>
      <c r="E339" s="24">
        <v>40500</v>
      </c>
    </row>
    <row r="340" spans="1:5" ht="12.75">
      <c r="A340" s="46"/>
      <c r="B340" s="45"/>
      <c r="C340" s="9">
        <v>4360</v>
      </c>
      <c r="D340" s="12" t="s">
        <v>60</v>
      </c>
      <c r="E340" s="24">
        <v>1000</v>
      </c>
    </row>
    <row r="341" spans="1:5" ht="12.75">
      <c r="A341" s="46"/>
      <c r="B341" s="45"/>
      <c r="C341" s="9">
        <v>4390</v>
      </c>
      <c r="D341" s="12" t="s">
        <v>52</v>
      </c>
      <c r="E341" s="24">
        <v>500</v>
      </c>
    </row>
    <row r="342" spans="1:5" ht="12.75">
      <c r="A342" s="46"/>
      <c r="B342" s="45"/>
      <c r="C342" s="9">
        <v>4430</v>
      </c>
      <c r="D342" s="12" t="s">
        <v>36</v>
      </c>
      <c r="E342" s="24">
        <v>1500</v>
      </c>
    </row>
    <row r="343" spans="1:5" ht="12.75">
      <c r="A343" s="46"/>
      <c r="B343" s="45"/>
      <c r="C343" s="9">
        <v>4440</v>
      </c>
      <c r="D343" s="12" t="s">
        <v>37</v>
      </c>
      <c r="E343" s="24">
        <v>40200</v>
      </c>
    </row>
    <row r="344" spans="1:5" ht="12.75">
      <c r="A344" s="46"/>
      <c r="B344" s="45"/>
      <c r="C344" s="9">
        <v>4480</v>
      </c>
      <c r="D344" s="12" t="s">
        <v>38</v>
      </c>
      <c r="E344" s="24">
        <v>13300</v>
      </c>
    </row>
    <row r="345" spans="1:5" ht="12.75">
      <c r="A345" s="46"/>
      <c r="B345" s="45"/>
      <c r="C345" s="9">
        <v>4510</v>
      </c>
      <c r="D345" s="12" t="s">
        <v>0</v>
      </c>
      <c r="E345" s="24">
        <v>500</v>
      </c>
    </row>
    <row r="346" spans="1:5" ht="12.75">
      <c r="A346" s="46"/>
      <c r="B346" s="45"/>
      <c r="C346" s="9">
        <v>4520</v>
      </c>
      <c r="D346" s="12" t="s">
        <v>39</v>
      </c>
      <c r="E346" s="24">
        <v>4560</v>
      </c>
    </row>
    <row r="347" spans="1:5" ht="12.75">
      <c r="A347" s="46"/>
      <c r="B347" s="45"/>
      <c r="C347" s="9">
        <v>4610</v>
      </c>
      <c r="D347" s="28" t="s">
        <v>9</v>
      </c>
      <c r="E347" s="24">
        <v>1000</v>
      </c>
    </row>
    <row r="348" spans="1:5" ht="12.75">
      <c r="A348" s="46"/>
      <c r="B348" s="45"/>
      <c r="C348" s="9">
        <v>4700</v>
      </c>
      <c r="D348" s="12" t="s">
        <v>53</v>
      </c>
      <c r="E348" s="24">
        <v>1950</v>
      </c>
    </row>
    <row r="349" spans="1:5" ht="12.75" hidden="1">
      <c r="A349" s="46"/>
      <c r="B349" s="45"/>
      <c r="C349" s="9">
        <v>6060</v>
      </c>
      <c r="D349" s="12" t="s">
        <v>40</v>
      </c>
      <c r="E349" s="24"/>
    </row>
    <row r="350" spans="1:5" ht="12.75">
      <c r="A350" s="46"/>
      <c r="B350" s="45">
        <v>85505</v>
      </c>
      <c r="C350" s="46"/>
      <c r="D350" s="45" t="s">
        <v>104</v>
      </c>
      <c r="E350" s="40">
        <f>E351+E352+E353+E354+E355+E356+E357+E358+E359+E360+E361+E362+E363+E364+E365+E366+E367+E368+E369+E370+E371+E372+E373</f>
        <v>1855000</v>
      </c>
    </row>
    <row r="351" spans="1:5" ht="12.75">
      <c r="A351" s="9"/>
      <c r="B351" s="12"/>
      <c r="C351" s="9">
        <v>3020</v>
      </c>
      <c r="D351" s="12" t="s">
        <v>51</v>
      </c>
      <c r="E351" s="33">
        <v>5800</v>
      </c>
    </row>
    <row r="352" spans="1:5" ht="12.75">
      <c r="A352" s="9"/>
      <c r="B352" s="12"/>
      <c r="C352" s="9">
        <v>4010</v>
      </c>
      <c r="D352" s="12" t="s">
        <v>25</v>
      </c>
      <c r="E352" s="34">
        <v>1113930</v>
      </c>
    </row>
    <row r="353" spans="1:5" ht="12.75">
      <c r="A353" s="9"/>
      <c r="B353" s="12"/>
      <c r="C353" s="9">
        <v>4040</v>
      </c>
      <c r="D353" s="12" t="s">
        <v>26</v>
      </c>
      <c r="E353" s="34">
        <v>86100</v>
      </c>
    </row>
    <row r="354" spans="1:5" ht="12.75">
      <c r="A354" s="9"/>
      <c r="B354" s="12"/>
      <c r="C354" s="9">
        <v>4110</v>
      </c>
      <c r="D354" s="12" t="s">
        <v>27</v>
      </c>
      <c r="E354" s="34">
        <v>214200</v>
      </c>
    </row>
    <row r="355" spans="1:5" ht="12.75">
      <c r="A355" s="9"/>
      <c r="B355" s="12"/>
      <c r="C355" s="9">
        <v>4120</v>
      </c>
      <c r="D355" s="12" t="s">
        <v>28</v>
      </c>
      <c r="E355" s="34">
        <v>30100</v>
      </c>
    </row>
    <row r="356" spans="1:5" ht="12.75">
      <c r="A356" s="9"/>
      <c r="B356" s="12"/>
      <c r="C356" s="9">
        <v>4170</v>
      </c>
      <c r="D356" s="12" t="s">
        <v>29</v>
      </c>
      <c r="E356" s="34">
        <v>26880</v>
      </c>
    </row>
    <row r="357" spans="1:5" ht="12.75">
      <c r="A357" s="9"/>
      <c r="B357" s="12"/>
      <c r="C357" s="61">
        <v>4190</v>
      </c>
      <c r="D357" s="28" t="s">
        <v>61</v>
      </c>
      <c r="E357" s="34">
        <v>600</v>
      </c>
    </row>
    <row r="358" spans="1:5" ht="12.75">
      <c r="A358" s="9"/>
      <c r="B358" s="12"/>
      <c r="C358" s="9">
        <v>4210</v>
      </c>
      <c r="D358" s="12" t="s">
        <v>30</v>
      </c>
      <c r="E358" s="34">
        <v>40000</v>
      </c>
    </row>
    <row r="359" spans="1:5" ht="12.75">
      <c r="A359" s="9"/>
      <c r="B359" s="12"/>
      <c r="C359" s="9">
        <v>4220</v>
      </c>
      <c r="D359" s="12" t="s">
        <v>58</v>
      </c>
      <c r="E359" s="34">
        <v>88000</v>
      </c>
    </row>
    <row r="360" spans="1:5" ht="12.75">
      <c r="A360" s="9"/>
      <c r="B360" s="12"/>
      <c r="C360" s="9">
        <v>4260</v>
      </c>
      <c r="D360" s="12" t="s">
        <v>31</v>
      </c>
      <c r="E360" s="33">
        <v>120000</v>
      </c>
    </row>
    <row r="361" spans="1:5" ht="12.75">
      <c r="A361" s="9"/>
      <c r="B361" s="12"/>
      <c r="C361" s="9">
        <v>4270</v>
      </c>
      <c r="D361" s="12" t="s">
        <v>32</v>
      </c>
      <c r="E361" s="34">
        <v>41300</v>
      </c>
    </row>
    <row r="362" spans="1:5" ht="12.75">
      <c r="A362" s="9"/>
      <c r="B362" s="12"/>
      <c r="C362" s="9">
        <v>4280</v>
      </c>
      <c r="D362" s="12" t="s">
        <v>33</v>
      </c>
      <c r="E362" s="34">
        <v>2700</v>
      </c>
    </row>
    <row r="363" spans="1:5" ht="12.75">
      <c r="A363" s="9"/>
      <c r="B363" s="12"/>
      <c r="C363" s="9">
        <v>4300</v>
      </c>
      <c r="D363" s="12" t="s">
        <v>34</v>
      </c>
      <c r="E363" s="34">
        <v>32500</v>
      </c>
    </row>
    <row r="364" spans="1:5" ht="12.75">
      <c r="A364" s="9"/>
      <c r="B364" s="12"/>
      <c r="C364" s="9">
        <v>4360</v>
      </c>
      <c r="D364" s="12" t="s">
        <v>60</v>
      </c>
      <c r="E364" s="34">
        <v>1000</v>
      </c>
    </row>
    <row r="365" spans="1:5" ht="12.75">
      <c r="A365" s="9"/>
      <c r="B365" s="12"/>
      <c r="C365" s="9">
        <v>4390</v>
      </c>
      <c r="D365" s="12" t="s">
        <v>52</v>
      </c>
      <c r="E365" s="62">
        <v>1500</v>
      </c>
    </row>
    <row r="366" spans="1:5" ht="12.75">
      <c r="A366" s="9"/>
      <c r="B366" s="12"/>
      <c r="C366" s="9">
        <v>4430</v>
      </c>
      <c r="D366" s="12" t="s">
        <v>36</v>
      </c>
      <c r="E366" s="62">
        <v>2000</v>
      </c>
    </row>
    <row r="367" spans="1:5" ht="12.75">
      <c r="A367" s="9"/>
      <c r="B367" s="12"/>
      <c r="C367" s="9">
        <v>4440</v>
      </c>
      <c r="D367" s="12" t="s">
        <v>37</v>
      </c>
      <c r="E367" s="62">
        <v>29180</v>
      </c>
    </row>
    <row r="368" spans="1:5" ht="12.75">
      <c r="A368" s="9"/>
      <c r="B368" s="12"/>
      <c r="C368" s="9">
        <v>4480</v>
      </c>
      <c r="D368" s="12" t="s">
        <v>38</v>
      </c>
      <c r="E368" s="62">
        <v>11700</v>
      </c>
    </row>
    <row r="369" spans="1:5" ht="12.75">
      <c r="A369" s="9"/>
      <c r="B369" s="12"/>
      <c r="C369" s="9">
        <v>4510</v>
      </c>
      <c r="D369" s="12" t="s">
        <v>0</v>
      </c>
      <c r="E369" s="62">
        <v>500</v>
      </c>
    </row>
    <row r="370" spans="1:5" ht="12.75">
      <c r="A370" s="9"/>
      <c r="B370" s="12"/>
      <c r="C370" s="9">
        <v>4520</v>
      </c>
      <c r="D370" s="12" t="s">
        <v>39</v>
      </c>
      <c r="E370" s="62">
        <v>4560</v>
      </c>
    </row>
    <row r="371" spans="1:5" ht="12.75">
      <c r="A371" s="9"/>
      <c r="B371" s="12"/>
      <c r="C371" s="9">
        <v>4610</v>
      </c>
      <c r="D371" s="28" t="s">
        <v>9</v>
      </c>
      <c r="E371" s="62">
        <v>800</v>
      </c>
    </row>
    <row r="372" spans="1:5" ht="12.75">
      <c r="A372" s="9"/>
      <c r="B372" s="12"/>
      <c r="C372" s="9">
        <v>4700</v>
      </c>
      <c r="D372" s="12" t="s">
        <v>53</v>
      </c>
      <c r="E372" s="62">
        <v>1650</v>
      </c>
    </row>
    <row r="373" spans="1:5" ht="12.75" hidden="1">
      <c r="A373" s="53"/>
      <c r="B373" s="21"/>
      <c r="C373" s="9">
        <v>6050</v>
      </c>
      <c r="D373" s="12" t="s">
        <v>41</v>
      </c>
      <c r="E373" s="62">
        <v>0</v>
      </c>
    </row>
    <row r="374" spans="1:5" ht="25.5">
      <c r="A374" s="53"/>
      <c r="B374" s="68">
        <v>85505</v>
      </c>
      <c r="C374" s="45"/>
      <c r="D374" s="83" t="s">
        <v>105</v>
      </c>
      <c r="E374" s="44">
        <f>E375+E376+E377+E378+E379+E380+E381+E382+E383+E384+E385+E386+E387+E388+E389+E390+E391+E392+E393</f>
        <v>600800.3</v>
      </c>
    </row>
    <row r="375" spans="1:5" ht="12.75">
      <c r="A375" s="53"/>
      <c r="B375" s="30"/>
      <c r="C375" s="12">
        <v>3020</v>
      </c>
      <c r="D375" s="12" t="s">
        <v>51</v>
      </c>
      <c r="E375" s="87">
        <v>2630</v>
      </c>
    </row>
    <row r="376" spans="1:5" ht="12.75">
      <c r="A376" s="53"/>
      <c r="B376" s="30"/>
      <c r="C376" s="12">
        <v>4010</v>
      </c>
      <c r="D376" s="12" t="s">
        <v>25</v>
      </c>
      <c r="E376" s="87">
        <v>375400</v>
      </c>
    </row>
    <row r="377" spans="1:5" ht="13.5" thickBot="1">
      <c r="A377" s="96"/>
      <c r="B377" s="84"/>
      <c r="C377" s="11">
        <v>4040</v>
      </c>
      <c r="D377" s="11" t="s">
        <v>26</v>
      </c>
      <c r="E377" s="97">
        <v>26260</v>
      </c>
    </row>
    <row r="378" spans="1:5" ht="12.75">
      <c r="A378" s="53"/>
      <c r="B378" s="30"/>
      <c r="C378" s="12">
        <v>4110</v>
      </c>
      <c r="D378" s="12" t="s">
        <v>27</v>
      </c>
      <c r="E378" s="87">
        <v>70300</v>
      </c>
    </row>
    <row r="379" spans="1:5" ht="12.75">
      <c r="A379" s="53"/>
      <c r="B379" s="30"/>
      <c r="C379" s="12">
        <v>4120</v>
      </c>
      <c r="D379" s="12" t="s">
        <v>28</v>
      </c>
      <c r="E379" s="87">
        <v>9900</v>
      </c>
    </row>
    <row r="380" spans="1:5" ht="12.75">
      <c r="A380" s="53"/>
      <c r="B380" s="30"/>
      <c r="C380" s="9">
        <v>4170</v>
      </c>
      <c r="D380" s="12" t="s">
        <v>29</v>
      </c>
      <c r="E380" s="87">
        <v>1000</v>
      </c>
    </row>
    <row r="381" spans="1:5" ht="12.75">
      <c r="A381" s="53"/>
      <c r="B381" s="30"/>
      <c r="C381" s="12">
        <v>4210</v>
      </c>
      <c r="D381" s="12" t="s">
        <v>30</v>
      </c>
      <c r="E381" s="87">
        <v>19700</v>
      </c>
    </row>
    <row r="382" spans="1:5" ht="12.75">
      <c r="A382" s="53" t="s">
        <v>80</v>
      </c>
      <c r="B382" s="30"/>
      <c r="C382" s="12">
        <v>4220</v>
      </c>
      <c r="D382" s="12" t="s">
        <v>58</v>
      </c>
      <c r="E382" s="87">
        <v>24100</v>
      </c>
    </row>
    <row r="383" spans="1:5" ht="12.75">
      <c r="A383" s="53"/>
      <c r="B383" s="30"/>
      <c r="C383" s="12">
        <v>4260</v>
      </c>
      <c r="D383" s="12" t="s">
        <v>31</v>
      </c>
      <c r="E383" s="87">
        <v>49000</v>
      </c>
    </row>
    <row r="384" spans="1:5" ht="12.75">
      <c r="A384" s="53"/>
      <c r="B384" s="30"/>
      <c r="C384" s="9">
        <v>4280</v>
      </c>
      <c r="D384" s="12" t="s">
        <v>33</v>
      </c>
      <c r="E384" s="87">
        <v>970</v>
      </c>
    </row>
    <row r="385" spans="1:5" ht="12.75">
      <c r="A385" s="53"/>
      <c r="B385" s="30"/>
      <c r="C385" s="12">
        <v>4300</v>
      </c>
      <c r="D385" s="12" t="s">
        <v>34</v>
      </c>
      <c r="E385" s="87">
        <v>5300</v>
      </c>
    </row>
    <row r="386" spans="1:5" ht="12.75">
      <c r="A386" s="53"/>
      <c r="B386" s="30"/>
      <c r="C386" s="9">
        <v>4360</v>
      </c>
      <c r="D386" s="12" t="s">
        <v>60</v>
      </c>
      <c r="E386" s="87">
        <v>1000</v>
      </c>
    </row>
    <row r="387" spans="1:5" ht="12.75">
      <c r="A387" s="53"/>
      <c r="B387" s="30"/>
      <c r="C387" s="12">
        <v>4390</v>
      </c>
      <c r="D387" s="12" t="s">
        <v>52</v>
      </c>
      <c r="E387" s="87">
        <v>500</v>
      </c>
    </row>
    <row r="388" spans="1:5" ht="12.75">
      <c r="A388" s="53"/>
      <c r="B388" s="30"/>
      <c r="C388" s="12">
        <v>4410</v>
      </c>
      <c r="D388" s="12" t="s">
        <v>35</v>
      </c>
      <c r="E388" s="87">
        <v>200</v>
      </c>
    </row>
    <row r="389" spans="1:5" ht="12.75">
      <c r="A389" s="53"/>
      <c r="B389" s="30"/>
      <c r="C389" s="12">
        <v>4440</v>
      </c>
      <c r="D389" s="12" t="s">
        <v>37</v>
      </c>
      <c r="E389" s="87">
        <v>8430</v>
      </c>
    </row>
    <row r="390" spans="1:5" ht="12.75">
      <c r="A390" s="53"/>
      <c r="B390" s="30"/>
      <c r="C390" s="12">
        <v>4480</v>
      </c>
      <c r="D390" s="12" t="s">
        <v>38</v>
      </c>
      <c r="E390" s="87">
        <v>2990</v>
      </c>
    </row>
    <row r="391" spans="1:5" ht="12.75">
      <c r="A391" s="53"/>
      <c r="B391" s="30"/>
      <c r="C391" s="9">
        <v>4520</v>
      </c>
      <c r="D391" s="12" t="s">
        <v>39</v>
      </c>
      <c r="E391" s="87">
        <v>1820</v>
      </c>
    </row>
    <row r="392" spans="1:5" ht="12.75">
      <c r="A392" s="53"/>
      <c r="B392" s="30"/>
      <c r="C392" s="12">
        <v>4610</v>
      </c>
      <c r="D392" s="28" t="s">
        <v>9</v>
      </c>
      <c r="E392" s="87">
        <v>600</v>
      </c>
    </row>
    <row r="393" spans="1:5" ht="12.75">
      <c r="A393" s="53"/>
      <c r="B393" s="30"/>
      <c r="C393" s="12">
        <v>4700</v>
      </c>
      <c r="D393" s="9" t="s">
        <v>53</v>
      </c>
      <c r="E393" s="87">
        <v>700.3</v>
      </c>
    </row>
    <row r="394" spans="1:5" ht="12.75" hidden="1">
      <c r="A394" s="53"/>
      <c r="B394" s="30"/>
      <c r="C394" s="9">
        <v>6050</v>
      </c>
      <c r="D394" s="12" t="s">
        <v>41</v>
      </c>
      <c r="E394" s="62">
        <v>0</v>
      </c>
    </row>
    <row r="395" spans="1:5" ht="12.75">
      <c r="A395" s="53"/>
      <c r="B395" s="45">
        <v>85508</v>
      </c>
      <c r="C395" s="9"/>
      <c r="D395" s="45" t="s">
        <v>106</v>
      </c>
      <c r="E395" s="88">
        <f>E396</f>
        <v>580000</v>
      </c>
    </row>
    <row r="396" spans="1:5" ht="25.5">
      <c r="A396" s="53"/>
      <c r="B396" s="37"/>
      <c r="C396" s="9">
        <v>4330</v>
      </c>
      <c r="D396" s="12" t="s">
        <v>55</v>
      </c>
      <c r="E396" s="87">
        <v>580000</v>
      </c>
    </row>
    <row r="397" spans="1:5" ht="12.75">
      <c r="A397" s="53"/>
      <c r="B397" s="45">
        <v>85510</v>
      </c>
      <c r="C397" s="9"/>
      <c r="D397" s="45" t="s">
        <v>107</v>
      </c>
      <c r="E397" s="89">
        <f>E398</f>
        <v>802000</v>
      </c>
    </row>
    <row r="398" spans="1:5" ht="25.5">
      <c r="A398" s="53"/>
      <c r="B398" s="12"/>
      <c r="C398" s="9">
        <v>4330</v>
      </c>
      <c r="D398" s="12" t="s">
        <v>55</v>
      </c>
      <c r="E398" s="90">
        <v>802000</v>
      </c>
    </row>
    <row r="399" spans="1:5" ht="63.75">
      <c r="A399" s="53"/>
      <c r="B399" s="45">
        <v>85513</v>
      </c>
      <c r="C399" s="46"/>
      <c r="D399" s="45" t="s">
        <v>108</v>
      </c>
      <c r="E399" s="91">
        <f>E400</f>
        <v>149100</v>
      </c>
    </row>
    <row r="400" spans="1:10" ht="12.75">
      <c r="A400" s="53"/>
      <c r="B400" s="45"/>
      <c r="C400" s="46"/>
      <c r="D400" s="45" t="s">
        <v>50</v>
      </c>
      <c r="E400" s="91">
        <f>E401</f>
        <v>149100</v>
      </c>
      <c r="J400" s="13" t="s">
        <v>80</v>
      </c>
    </row>
    <row r="401" spans="1:5" ht="12.75">
      <c r="A401" s="53"/>
      <c r="B401" s="45"/>
      <c r="C401" s="9">
        <v>4130</v>
      </c>
      <c r="D401" s="12" t="s">
        <v>42</v>
      </c>
      <c r="E401" s="92">
        <v>149100</v>
      </c>
    </row>
    <row r="402" spans="1:5" ht="12.75">
      <c r="A402" s="53"/>
      <c r="B402" s="30"/>
      <c r="C402" s="12"/>
      <c r="D402" s="27"/>
      <c r="E402" s="93"/>
    </row>
    <row r="403" spans="1:5" ht="13.5" thickBot="1">
      <c r="A403" s="66"/>
      <c r="B403" s="54"/>
      <c r="C403" s="58"/>
      <c r="D403" s="59" t="s">
        <v>47</v>
      </c>
      <c r="E403" s="77">
        <f>E12+E46+E242+E247</f>
        <v>126675500.3</v>
      </c>
    </row>
  </sheetData>
  <sheetProtection/>
  <mergeCells count="2">
    <mergeCell ref="A6:E6"/>
    <mergeCell ref="A7:E7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Ignatowska-ZajÄ…c</dc:creator>
  <cp:keywords/>
  <dc:description/>
  <cp:lastModifiedBy>Blaszczyk Edyta</cp:lastModifiedBy>
  <cp:lastPrinted>2020-01-09T11:17:08Z</cp:lastPrinted>
  <dcterms:created xsi:type="dcterms:W3CDTF">2005-09-23T16:29:39Z</dcterms:created>
  <dcterms:modified xsi:type="dcterms:W3CDTF">2020-01-09T11:18:58Z</dcterms:modified>
  <cp:category/>
  <cp:version/>
  <cp:contentType/>
  <cp:contentStatus/>
</cp:coreProperties>
</file>