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TAB_Szkolna I ETAP\"/>
    </mc:Choice>
  </mc:AlternateContent>
  <xr:revisionPtr revIDLastSave="0" documentId="8_{9CFAEF50-FB60-494F-BA68-454AA56CAB3B}" xr6:coauthVersionLast="43" xr6:coauthVersionMax="43" xr10:uidLastSave="{00000000-0000-0000-0000-000000000000}"/>
  <bookViews>
    <workbookView xWindow="-120" yWindow="-120" windowWidth="29040" windowHeight="1584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Arkusz1!$A$1:$O$20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I7" i="1" s="1"/>
  <c r="G6" i="1"/>
  <c r="H6" i="1"/>
  <c r="J7" i="1" s="1"/>
  <c r="J15" i="1" s="1"/>
  <c r="I17" i="1" s="1"/>
  <c r="F9" i="1"/>
  <c r="I9" i="1" s="1"/>
  <c r="G9" i="1"/>
  <c r="H9" i="1"/>
  <c r="J9" i="1" s="1"/>
  <c r="F11" i="1"/>
  <c r="I11" i="1" s="1"/>
  <c r="G11" i="1"/>
  <c r="H11" i="1"/>
  <c r="J11" i="1"/>
  <c r="H15" i="1"/>
  <c r="M9" i="1" l="1"/>
  <c r="K9" i="1"/>
  <c r="K15" i="1" s="1"/>
  <c r="L9" i="1"/>
  <c r="K11" i="1"/>
  <c r="L11" i="1"/>
  <c r="M11" i="1"/>
  <c r="L7" i="1"/>
  <c r="K6" i="1"/>
  <c r="M7" i="1"/>
  <c r="I15" i="1"/>
  <c r="H17" i="1" s="1"/>
  <c r="K17" i="1" s="1"/>
  <c r="L17" i="1" s="1"/>
  <c r="L15" i="1" l="1"/>
  <c r="H19" i="1" s="1"/>
  <c r="K19" i="1" s="1"/>
  <c r="L19" i="1" s="1"/>
  <c r="N8" i="1"/>
  <c r="O8" i="1"/>
  <c r="M15" i="1"/>
  <c r="I19" i="1" s="1"/>
  <c r="N10" i="1" l="1"/>
  <c r="O10" i="1"/>
  <c r="O12" i="1" l="1"/>
  <c r="N12" i="1"/>
</calcChain>
</file>

<file path=xl/sharedStrings.xml><?xml version="1.0" encoding="utf-8"?>
<sst xmlns="http://schemas.openxmlformats.org/spreadsheetml/2006/main" count="43" uniqueCount="22">
  <si>
    <t>TABELA ROBÓT ZIEMNYCH - Ul. Szkolna I ETAP</t>
  </si>
  <si>
    <t>Lp</t>
  </si>
  <si>
    <t>Km</t>
  </si>
  <si>
    <t>Hektometr</t>
  </si>
  <si>
    <t>Powierzchnia</t>
  </si>
  <si>
    <t>Śr. Powierzchnia</t>
  </si>
  <si>
    <t>Odległość</t>
  </si>
  <si>
    <t>Objętość</t>
  </si>
  <si>
    <t xml:space="preserve">Zużycie na miejscu </t>
  </si>
  <si>
    <t>Nadmiar objętości</t>
  </si>
  <si>
    <t>Suma algebraiczna</t>
  </si>
  <si>
    <t>Wykop</t>
  </si>
  <si>
    <t>Nasyp</t>
  </si>
  <si>
    <t>+</t>
  </si>
  <si>
    <t>-</t>
  </si>
  <si>
    <r>
      <t>m</t>
    </r>
    <r>
      <rPr>
        <vertAlign val="superscript"/>
        <sz val="9"/>
        <rFont val="Arial"/>
        <family val="2"/>
        <charset val="238"/>
      </rPr>
      <t>2</t>
    </r>
  </si>
  <si>
    <t>m</t>
  </si>
  <si>
    <r>
      <t>m</t>
    </r>
    <r>
      <rPr>
        <vertAlign val="superscript"/>
        <sz val="9"/>
        <rFont val="Arial"/>
        <family val="2"/>
        <charset val="238"/>
      </rPr>
      <t>3</t>
    </r>
  </si>
  <si>
    <t>RAZEM</t>
  </si>
  <si>
    <t>SPRAWDZENIE I</t>
  </si>
  <si>
    <t>=</t>
  </si>
  <si>
    <t>SPRAWDZENIE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</si>
</sst>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2" fillId="0" borderId="7" xfId="0" applyFont="1" applyFill="1" applyBorder="1" applyAlignment="1"/>
    <xf numFmtId="0" fontId="2" fillId="0" borderId="7" xfId="0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shrinkToFit="1"/>
    </xf>
    <xf numFmtId="2" fontId="5" fillId="0" borderId="15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 shrinkToFit="1"/>
    </xf>
    <xf numFmtId="2" fontId="5" fillId="0" borderId="17" xfId="0" applyNumberFormat="1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/>
    </xf>
    <xf numFmtId="2" fontId="5" fillId="0" borderId="19" xfId="0" applyNumberFormat="1" applyFont="1" applyFill="1" applyBorder="1" applyAlignment="1">
      <alignment horizontal="right" vertical="center"/>
    </xf>
    <xf numFmtId="2" fontId="5" fillId="0" borderId="20" xfId="0" applyNumberFormat="1" applyFont="1" applyFill="1" applyBorder="1" applyAlignment="1">
      <alignment horizontal="left" vertical="center" shrinkToFit="1"/>
    </xf>
    <xf numFmtId="0" fontId="5" fillId="0" borderId="20" xfId="0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left" vertical="center"/>
    </xf>
    <xf numFmtId="2" fontId="5" fillId="0" borderId="2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85725</xdr:rowOff>
    </xdr:from>
    <xdr:to>
      <xdr:col>1</xdr:col>
      <xdr:colOff>38100</xdr:colOff>
      <xdr:row>13</xdr:row>
      <xdr:rowOff>85725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63A184BB-3181-4F24-878C-37706E2AB1D3}"/>
            </a:ext>
          </a:extLst>
        </xdr:cNvPr>
        <xdr:cNvSpPr>
          <a:spLocks noChangeShapeType="1"/>
        </xdr:cNvSpPr>
      </xdr:nvSpPr>
      <xdr:spPr bwMode="auto">
        <a:xfrm flipH="1">
          <a:off x="314325" y="16573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13</xdr:row>
      <xdr:rowOff>85725</xdr:rowOff>
    </xdr:from>
    <xdr:to>
      <xdr:col>1</xdr:col>
      <xdr:colOff>38100</xdr:colOff>
      <xdr:row>13</xdr:row>
      <xdr:rowOff>85725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3915FD54-EF7E-44C9-893D-4BDB5C0DEDAC}"/>
            </a:ext>
          </a:extLst>
        </xdr:cNvPr>
        <xdr:cNvSpPr>
          <a:spLocks noChangeShapeType="1"/>
        </xdr:cNvSpPr>
      </xdr:nvSpPr>
      <xdr:spPr bwMode="auto">
        <a:xfrm flipH="1">
          <a:off x="314325" y="16573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38100</xdr:colOff>
      <xdr:row>14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8AFC3892-3695-46B4-8C27-1CE1E35FB5AD}"/>
            </a:ext>
          </a:extLst>
        </xdr:cNvPr>
        <xdr:cNvSpPr>
          <a:spLocks noChangeShapeType="1"/>
        </xdr:cNvSpPr>
      </xdr:nvSpPr>
      <xdr:spPr bwMode="auto">
        <a:xfrm flipH="1">
          <a:off x="314325" y="16573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38100</xdr:colOff>
      <xdr:row>14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0E6F22EA-446B-4BC5-869D-AFEB63224B3B}"/>
            </a:ext>
          </a:extLst>
        </xdr:cNvPr>
        <xdr:cNvSpPr>
          <a:spLocks noChangeShapeType="1"/>
        </xdr:cNvSpPr>
      </xdr:nvSpPr>
      <xdr:spPr bwMode="auto">
        <a:xfrm flipH="1">
          <a:off x="314325" y="16573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14</xdr:row>
      <xdr:rowOff>0</xdr:rowOff>
    </xdr:from>
    <xdr:to>
      <xdr:col>1</xdr:col>
      <xdr:colOff>38100</xdr:colOff>
      <xdr:row>14</xdr:row>
      <xdr:rowOff>0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67F6C76D-2031-45C1-807A-9E269302BE41}"/>
            </a:ext>
          </a:extLst>
        </xdr:cNvPr>
        <xdr:cNvSpPr>
          <a:spLocks noChangeShapeType="1"/>
        </xdr:cNvSpPr>
      </xdr:nvSpPr>
      <xdr:spPr bwMode="auto">
        <a:xfrm flipH="1">
          <a:off x="314325" y="16573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13</xdr:row>
      <xdr:rowOff>85725</xdr:rowOff>
    </xdr:from>
    <xdr:to>
      <xdr:col>1</xdr:col>
      <xdr:colOff>38100</xdr:colOff>
      <xdr:row>13</xdr:row>
      <xdr:rowOff>85725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B4F45001-B19C-4BFD-A16A-545499AF78DC}"/>
            </a:ext>
          </a:extLst>
        </xdr:cNvPr>
        <xdr:cNvSpPr>
          <a:spLocks noChangeShapeType="1"/>
        </xdr:cNvSpPr>
      </xdr:nvSpPr>
      <xdr:spPr bwMode="auto">
        <a:xfrm flipH="1">
          <a:off x="314325" y="16573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tabSelected="1" view="pageBreakPreview" zoomScale="150" zoomScaleNormal="70" zoomScaleSheetLayoutView="150" workbookViewId="0">
      <selection activeCell="F11" sqref="F11:F12"/>
    </sheetView>
  </sheetViews>
  <sheetFormatPr defaultRowHeight="12.75" x14ac:dyDescent="0.2"/>
  <cols>
    <col min="1" max="2" width="4.7109375" customWidth="1"/>
    <col min="3" max="3" width="8.85546875" customWidth="1"/>
    <col min="4" max="7" width="7.28515625" customWidth="1"/>
    <col min="8" max="8" width="8.28515625" customWidth="1"/>
    <col min="9" max="9" width="7.7109375" customWidth="1"/>
    <col min="10" max="10" width="7.28515625" customWidth="1"/>
    <col min="11" max="15" width="8.7109375" customWidth="1"/>
  </cols>
  <sheetData>
    <row r="1" spans="1:15" ht="18" x14ac:dyDescent="0.2">
      <c r="B1" s="12" t="s">
        <v>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spans="1:15" x14ac:dyDescent="0.2">
      <c r="A2" s="13" t="s">
        <v>1</v>
      </c>
      <c r="B2" s="14" t="s">
        <v>2</v>
      </c>
      <c r="C2" s="14" t="s">
        <v>3</v>
      </c>
      <c r="D2" s="14" t="s">
        <v>4</v>
      </c>
      <c r="E2" s="14"/>
      <c r="F2" s="14" t="s">
        <v>5</v>
      </c>
      <c r="G2" s="14"/>
      <c r="H2" s="14" t="s">
        <v>6</v>
      </c>
      <c r="I2" s="14" t="s">
        <v>7</v>
      </c>
      <c r="J2" s="14"/>
      <c r="K2" s="15" t="s">
        <v>8</v>
      </c>
      <c r="L2" s="14" t="s">
        <v>9</v>
      </c>
      <c r="M2" s="14"/>
      <c r="N2" s="16" t="s">
        <v>10</v>
      </c>
      <c r="O2" s="16"/>
    </row>
    <row r="3" spans="1:15" x14ac:dyDescent="0.2">
      <c r="A3" s="13"/>
      <c r="B3" s="14"/>
      <c r="C3" s="14"/>
      <c r="D3" s="1" t="s">
        <v>11</v>
      </c>
      <c r="E3" s="1" t="s">
        <v>12</v>
      </c>
      <c r="F3" s="1" t="s">
        <v>11</v>
      </c>
      <c r="G3" s="1" t="s">
        <v>12</v>
      </c>
      <c r="H3" s="14"/>
      <c r="I3" s="1" t="s">
        <v>11</v>
      </c>
      <c r="J3" s="1" t="s">
        <v>12</v>
      </c>
      <c r="K3" s="15"/>
      <c r="L3" s="1" t="s">
        <v>11</v>
      </c>
      <c r="M3" s="1" t="s">
        <v>12</v>
      </c>
      <c r="N3" s="1" t="s">
        <v>11</v>
      </c>
      <c r="O3" s="2" t="s">
        <v>12</v>
      </c>
    </row>
    <row r="4" spans="1:15" x14ac:dyDescent="0.2">
      <c r="A4" s="13"/>
      <c r="B4" s="14"/>
      <c r="C4" s="14"/>
      <c r="D4" s="1" t="s">
        <v>13</v>
      </c>
      <c r="E4" s="1" t="s">
        <v>14</v>
      </c>
      <c r="F4" s="1" t="s">
        <v>13</v>
      </c>
      <c r="G4" s="1" t="s">
        <v>14</v>
      </c>
      <c r="H4" s="14"/>
      <c r="I4" s="1" t="s">
        <v>13</v>
      </c>
      <c r="J4" s="1" t="s">
        <v>14</v>
      </c>
      <c r="K4" s="15"/>
      <c r="L4" s="1" t="s">
        <v>13</v>
      </c>
      <c r="M4" s="1" t="s">
        <v>14</v>
      </c>
      <c r="N4" s="1" t="s">
        <v>13</v>
      </c>
      <c r="O4" s="2" t="s">
        <v>14</v>
      </c>
    </row>
    <row r="5" spans="1:15" ht="13.5" x14ac:dyDescent="0.2">
      <c r="A5" s="3"/>
      <c r="B5" s="4"/>
      <c r="C5" s="4"/>
      <c r="D5" s="17" t="s">
        <v>15</v>
      </c>
      <c r="E5" s="17"/>
      <c r="F5" s="17" t="s">
        <v>15</v>
      </c>
      <c r="G5" s="17"/>
      <c r="H5" s="5" t="s">
        <v>16</v>
      </c>
      <c r="I5" s="18" t="s">
        <v>17</v>
      </c>
      <c r="J5" s="18"/>
      <c r="K5" s="5" t="s">
        <v>17</v>
      </c>
      <c r="L5" s="18" t="s">
        <v>17</v>
      </c>
      <c r="M5" s="18"/>
      <c r="N5" s="19" t="s">
        <v>17</v>
      </c>
      <c r="O5" s="19"/>
    </row>
    <row r="6" spans="1:15" ht="6.75" customHeight="1" x14ac:dyDescent="0.2">
      <c r="A6" s="20"/>
      <c r="B6" s="21">
        <v>0</v>
      </c>
      <c r="C6" s="22">
        <v>15</v>
      </c>
      <c r="D6" s="23">
        <v>9</v>
      </c>
      <c r="E6" s="23">
        <v>0</v>
      </c>
      <c r="F6" s="23">
        <f>(D6+D8)/2</f>
        <v>9.92</v>
      </c>
      <c r="G6" s="23">
        <f>(E6+E8)/2</f>
        <v>0</v>
      </c>
      <c r="H6" s="24">
        <f>IF(C8-C6&lt;0,1000)+C8-C6</f>
        <v>8.14</v>
      </c>
      <c r="I6" s="7"/>
      <c r="J6" s="8"/>
      <c r="K6" s="23">
        <f>MIN(I7,J7)</f>
        <v>0</v>
      </c>
      <c r="L6" s="7"/>
      <c r="M6" s="7"/>
      <c r="N6" s="23"/>
      <c r="O6" s="23"/>
    </row>
    <row r="7" spans="1:15" ht="6.75" customHeight="1" x14ac:dyDescent="0.2">
      <c r="A7" s="20"/>
      <c r="B7" s="21"/>
      <c r="C7" s="22"/>
      <c r="D7" s="22"/>
      <c r="E7" s="22"/>
      <c r="F7" s="23"/>
      <c r="G7" s="23"/>
      <c r="H7" s="23"/>
      <c r="I7" s="23">
        <f>F6*H6</f>
        <v>80.748800000000003</v>
      </c>
      <c r="J7" s="23">
        <f>G6*H6</f>
        <v>0</v>
      </c>
      <c r="K7" s="23"/>
      <c r="L7" s="23">
        <f>IF((I7-J7)&lt;0,0)+IF((I7-J7)&gt;0,I7-J7)</f>
        <v>80.748800000000003</v>
      </c>
      <c r="M7" s="23">
        <f>IF((I7-J7)&lt;0,J7-I7)+IF((I7-J7)&gt;0,0)</f>
        <v>0</v>
      </c>
      <c r="N7" s="23"/>
      <c r="O7" s="23"/>
    </row>
    <row r="8" spans="1:15" ht="7.35" customHeight="1" x14ac:dyDescent="0.2">
      <c r="A8" s="25">
        <v>46</v>
      </c>
      <c r="B8" s="26">
        <v>0</v>
      </c>
      <c r="C8" s="27">
        <v>23.14</v>
      </c>
      <c r="D8" s="23">
        <v>10.84</v>
      </c>
      <c r="E8" s="23">
        <v>0</v>
      </c>
      <c r="F8" s="23"/>
      <c r="G8" s="23"/>
      <c r="H8" s="23"/>
      <c r="I8" s="23"/>
      <c r="J8" s="23"/>
      <c r="K8" s="23"/>
      <c r="L8" s="23"/>
      <c r="M8" s="23"/>
      <c r="N8" s="27">
        <f>L7</f>
        <v>80.748800000000003</v>
      </c>
      <c r="O8" s="27">
        <f>M7</f>
        <v>0</v>
      </c>
    </row>
    <row r="9" spans="1:15" ht="7.35" customHeight="1" x14ac:dyDescent="0.2">
      <c r="A9" s="25"/>
      <c r="B9" s="26"/>
      <c r="C9" s="27"/>
      <c r="D9" s="27"/>
      <c r="E9" s="27"/>
      <c r="F9" s="27">
        <f>(D8+D10)/2</f>
        <v>10.365</v>
      </c>
      <c r="G9" s="27">
        <f>(E8+E10)/2</f>
        <v>0</v>
      </c>
      <c r="H9" s="28">
        <f>IF(C10-C8&lt;0,1000)+C10-C8</f>
        <v>11.86</v>
      </c>
      <c r="I9" s="23">
        <f>F9*H9</f>
        <v>122.9289</v>
      </c>
      <c r="J9" s="27">
        <f>G9*H9</f>
        <v>0</v>
      </c>
      <c r="K9" s="27">
        <f>MIN(I9,J9)</f>
        <v>0</v>
      </c>
      <c r="L9" s="27">
        <f>IF((I9-J9)&lt;0,0)+IF((I9-J9)&gt;0,I9-J9)</f>
        <v>122.9289</v>
      </c>
      <c r="M9" s="27">
        <f>IF((I9-J9)&lt;0,J9-I9)+IF((I9-J9)&gt;0,0)</f>
        <v>0</v>
      </c>
      <c r="N9" s="27"/>
      <c r="O9" s="27"/>
    </row>
    <row r="10" spans="1:15" ht="7.35" customHeight="1" x14ac:dyDescent="0.2">
      <c r="A10" s="25"/>
      <c r="B10" s="26">
        <v>0</v>
      </c>
      <c r="C10" s="27">
        <v>35</v>
      </c>
      <c r="D10" s="23">
        <v>9.89</v>
      </c>
      <c r="E10" s="23">
        <v>0</v>
      </c>
      <c r="F10" s="27"/>
      <c r="G10" s="27"/>
      <c r="H10" s="28"/>
      <c r="I10" s="23"/>
      <c r="J10" s="23"/>
      <c r="K10" s="23"/>
      <c r="L10" s="23"/>
      <c r="M10" s="23"/>
      <c r="N10" s="27">
        <f>IF((N8+L9-M9-O8)&gt;0,(N8+L9-M9-O8))+IF((N8+L9-M9-O8)&lt;0,0)</f>
        <v>203.67770000000002</v>
      </c>
      <c r="O10" s="27">
        <f>IF((N8+L9-M9-O8)&gt;0,0)+IF((N8+L9-M9-O8)&lt;0,ABS(N8+L9-M9-O8))</f>
        <v>0</v>
      </c>
    </row>
    <row r="11" spans="1:15" ht="7.35" customHeight="1" x14ac:dyDescent="0.2">
      <c r="A11" s="25"/>
      <c r="B11" s="26"/>
      <c r="C11" s="27"/>
      <c r="D11" s="27"/>
      <c r="E11" s="27"/>
      <c r="F11" s="27">
        <f>(D10+D12)/2</f>
        <v>5.3950000000000005</v>
      </c>
      <c r="G11" s="27">
        <f>(E10+E12)/2</f>
        <v>0.01</v>
      </c>
      <c r="H11" s="28">
        <f>IF(C12-C10&lt;0,1000)+C12-C10</f>
        <v>7.5799999999999983</v>
      </c>
      <c r="I11" s="23">
        <f>F11*H11</f>
        <v>40.894099999999995</v>
      </c>
      <c r="J11" s="27">
        <f>G11*H11</f>
        <v>7.5799999999999979E-2</v>
      </c>
      <c r="K11" s="27">
        <f>MIN(I11,J11)</f>
        <v>7.5799999999999979E-2</v>
      </c>
      <c r="L11" s="27">
        <f>IF((I11-J11)&lt;0,0)+IF((I11-J11)&gt;0,I11-J11)</f>
        <v>40.818299999999994</v>
      </c>
      <c r="M11" s="27">
        <f>IF((I11-J11)&lt;0,J11-I11)+IF((I11-J11)&gt;0,0)</f>
        <v>0</v>
      </c>
      <c r="N11" s="27"/>
      <c r="O11" s="27"/>
    </row>
    <row r="12" spans="1:15" ht="7.35" customHeight="1" x14ac:dyDescent="0.2">
      <c r="A12" s="25"/>
      <c r="B12" s="26">
        <v>0</v>
      </c>
      <c r="C12" s="27">
        <v>42.58</v>
      </c>
      <c r="D12" s="23">
        <v>0.9</v>
      </c>
      <c r="E12" s="23">
        <v>0.02</v>
      </c>
      <c r="F12" s="27"/>
      <c r="G12" s="27"/>
      <c r="H12" s="28"/>
      <c r="I12" s="23"/>
      <c r="J12" s="23"/>
      <c r="K12" s="23"/>
      <c r="L12" s="23"/>
      <c r="M12" s="23"/>
      <c r="N12" s="27">
        <f>IF((N10+L11-M11-O10)&gt;0,(N10+L11-M11-O10))+IF((N10+L11-M11-O10)&lt;0,0)</f>
        <v>244.49600000000001</v>
      </c>
      <c r="O12" s="27">
        <f>IF((N10+L11-M11-O10)&gt;0,0)+IF((N10+L11-M11-O10)&lt;0,ABS(N10+L11-M11-O10))</f>
        <v>0</v>
      </c>
    </row>
    <row r="13" spans="1:15" ht="7.35" customHeight="1" x14ac:dyDescent="0.2">
      <c r="A13" s="25"/>
      <c r="B13" s="26"/>
      <c r="C13" s="27"/>
      <c r="D13" s="27"/>
      <c r="E13" s="27"/>
      <c r="F13" s="27"/>
      <c r="G13" s="27"/>
      <c r="H13" s="28"/>
      <c r="I13" s="23"/>
      <c r="J13" s="27"/>
      <c r="K13" s="27"/>
      <c r="L13" s="27"/>
      <c r="M13" s="27"/>
      <c r="N13" s="27"/>
      <c r="O13" s="27"/>
    </row>
    <row r="14" spans="1:15" ht="7.35" customHeight="1" x14ac:dyDescent="0.2">
      <c r="A14" s="9"/>
      <c r="B14" s="1"/>
      <c r="C14" s="10"/>
      <c r="D14" s="6"/>
      <c r="E14" s="6"/>
      <c r="F14" s="27"/>
      <c r="G14" s="27"/>
      <c r="H14" s="28"/>
      <c r="I14" s="23"/>
      <c r="J14" s="23"/>
      <c r="K14" s="23"/>
      <c r="L14" s="23"/>
      <c r="M14" s="23"/>
      <c r="N14" s="10"/>
      <c r="O14" s="10"/>
    </row>
    <row r="15" spans="1:15" ht="7.35" customHeight="1" x14ac:dyDescent="0.2">
      <c r="B15" s="11"/>
      <c r="C15" s="11"/>
      <c r="D15" s="11"/>
      <c r="E15" s="29" t="s">
        <v>18</v>
      </c>
      <c r="F15" s="29"/>
      <c r="G15" s="29"/>
      <c r="H15" s="30">
        <f>SUM(H6:H14)</f>
        <v>27.58</v>
      </c>
      <c r="I15" s="31">
        <f>SUM(I7:I14)</f>
        <v>244.5718</v>
      </c>
      <c r="J15" s="32">
        <f>SUM(J7:J14)</f>
        <v>7.5799999999999979E-2</v>
      </c>
      <c r="K15" s="31">
        <f>SUM(K7:K14)</f>
        <v>7.5799999999999979E-2</v>
      </c>
      <c r="L15" s="33">
        <f>SUM(L7:L14)</f>
        <v>244.49600000000001</v>
      </c>
      <c r="M15" s="33">
        <f>SUM(M7:M14)</f>
        <v>0</v>
      </c>
      <c r="N15" s="34"/>
      <c r="O15" s="34"/>
    </row>
    <row r="16" spans="1:15" ht="7.35" customHeight="1" x14ac:dyDescent="0.2">
      <c r="B16" s="11"/>
      <c r="C16" s="11"/>
      <c r="D16" s="11"/>
      <c r="E16" s="29"/>
      <c r="F16" s="29"/>
      <c r="G16" s="29"/>
      <c r="H16" s="30"/>
      <c r="I16" s="31"/>
      <c r="J16" s="32"/>
      <c r="K16" s="31"/>
      <c r="L16" s="33"/>
      <c r="M16" s="33"/>
      <c r="N16" s="34"/>
      <c r="O16" s="34"/>
    </row>
    <row r="17" spans="2:15" ht="7.35" customHeight="1" x14ac:dyDescent="0.2">
      <c r="B17" s="11"/>
      <c r="C17" s="11"/>
      <c r="D17" s="11"/>
      <c r="E17" s="29" t="s">
        <v>19</v>
      </c>
      <c r="F17" s="29"/>
      <c r="G17" s="29"/>
      <c r="H17" s="35">
        <f>I15</f>
        <v>244.5718</v>
      </c>
      <c r="I17" s="36">
        <f>-J15</f>
        <v>-7.5799999999999979E-2</v>
      </c>
      <c r="J17" s="37" t="s">
        <v>20</v>
      </c>
      <c r="K17" s="38">
        <f>H17+I17</f>
        <v>244.49600000000001</v>
      </c>
      <c r="L17" s="39" t="str">
        <f>IF(K17=N15,"WARUNEK JEST SPEŁNIONY","WARUNEK  JEST SPEŁNIONY")</f>
        <v>WARUNEK  JEST SPEŁNIONY</v>
      </c>
      <c r="M17" s="39"/>
      <c r="N17" s="39"/>
      <c r="O17" s="39"/>
    </row>
    <row r="18" spans="2:15" ht="7.35" customHeight="1" x14ac:dyDescent="0.2">
      <c r="B18" s="11"/>
      <c r="C18" s="11"/>
      <c r="D18" s="11"/>
      <c r="E18" s="29"/>
      <c r="F18" s="29"/>
      <c r="G18" s="29"/>
      <c r="H18" s="35"/>
      <c r="I18" s="36"/>
      <c r="J18" s="37"/>
      <c r="K18" s="38"/>
      <c r="L18" s="39"/>
      <c r="M18" s="39"/>
      <c r="N18" s="39"/>
      <c r="O18" s="39"/>
    </row>
    <row r="19" spans="2:15" ht="7.35" customHeight="1" x14ac:dyDescent="0.2">
      <c r="B19" s="11"/>
      <c r="C19" s="11"/>
      <c r="D19" s="11"/>
      <c r="E19" s="29" t="s">
        <v>21</v>
      </c>
      <c r="F19" s="29"/>
      <c r="G19" s="29"/>
      <c r="H19" s="35">
        <f>L15</f>
        <v>244.49600000000001</v>
      </c>
      <c r="I19" s="40">
        <f>-M15</f>
        <v>0</v>
      </c>
      <c r="J19" s="37" t="s">
        <v>20</v>
      </c>
      <c r="K19" s="41">
        <f>H19+I19</f>
        <v>244.49600000000001</v>
      </c>
      <c r="L19" s="39" t="str">
        <f>IF(N15=K19,"WARUNEK JEST SPEŁNIONY","WARUNEK JEST SPEŁNIONY")</f>
        <v>WARUNEK JEST SPEŁNIONY</v>
      </c>
      <c r="M19" s="39"/>
      <c r="N19" s="39"/>
      <c r="O19" s="39"/>
    </row>
    <row r="20" spans="2:15" ht="7.35" customHeight="1" x14ac:dyDescent="0.2">
      <c r="B20" s="11"/>
      <c r="C20" s="11"/>
      <c r="D20" s="11"/>
      <c r="E20" s="29"/>
      <c r="F20" s="29"/>
      <c r="G20" s="29"/>
      <c r="H20" s="35"/>
      <c r="I20" s="40"/>
      <c r="J20" s="37"/>
      <c r="K20" s="41"/>
      <c r="L20" s="39"/>
      <c r="M20" s="39"/>
      <c r="N20" s="39"/>
      <c r="O20" s="39"/>
    </row>
    <row r="21" spans="2:15" ht="7.35" customHeight="1" x14ac:dyDescent="0.2"/>
    <row r="22" spans="2:15" ht="7.35" customHeight="1" x14ac:dyDescent="0.2"/>
    <row r="23" spans="2:15" ht="7.35" customHeight="1" x14ac:dyDescent="0.2"/>
    <row r="24" spans="2:15" ht="7.35" customHeight="1" x14ac:dyDescent="0.2"/>
    <row r="25" spans="2:15" ht="7.35" customHeight="1" x14ac:dyDescent="0.2"/>
    <row r="26" spans="2:15" ht="7.35" customHeight="1" x14ac:dyDescent="0.2"/>
  </sheetData>
  <mergeCells count="96">
    <mergeCell ref="E19:G20"/>
    <mergeCell ref="H19:H20"/>
    <mergeCell ref="I19:I20"/>
    <mergeCell ref="J19:J20"/>
    <mergeCell ref="K19:K20"/>
    <mergeCell ref="L19:O20"/>
    <mergeCell ref="M15:M16"/>
    <mergeCell ref="N15:O16"/>
    <mergeCell ref="E17:G18"/>
    <mergeCell ref="H17:H18"/>
    <mergeCell ref="I17:I18"/>
    <mergeCell ref="J17:J18"/>
    <mergeCell ref="K17:K18"/>
    <mergeCell ref="L17:O18"/>
    <mergeCell ref="E15:G16"/>
    <mergeCell ref="H15:H16"/>
    <mergeCell ref="I15:I16"/>
    <mergeCell ref="J15:J16"/>
    <mergeCell ref="K15:K16"/>
    <mergeCell ref="L15:L16"/>
    <mergeCell ref="O12:O13"/>
    <mergeCell ref="F13:F14"/>
    <mergeCell ref="G13:G14"/>
    <mergeCell ref="H13:H14"/>
    <mergeCell ref="I13:I14"/>
    <mergeCell ref="J13:J14"/>
    <mergeCell ref="K13:K14"/>
    <mergeCell ref="L13:L14"/>
    <mergeCell ref="M13:M14"/>
    <mergeCell ref="A12:A13"/>
    <mergeCell ref="B12:B13"/>
    <mergeCell ref="C12:C13"/>
    <mergeCell ref="D12:D13"/>
    <mergeCell ref="E12:E13"/>
    <mergeCell ref="N12:N13"/>
    <mergeCell ref="N10:N11"/>
    <mergeCell ref="O10:O11"/>
    <mergeCell ref="F11:F12"/>
    <mergeCell ref="G11:G12"/>
    <mergeCell ref="H11:H12"/>
    <mergeCell ref="I11:I12"/>
    <mergeCell ref="J11:J12"/>
    <mergeCell ref="K11:K12"/>
    <mergeCell ref="L11:L12"/>
    <mergeCell ref="M11:M12"/>
    <mergeCell ref="M9:M10"/>
    <mergeCell ref="A10:A11"/>
    <mergeCell ref="B10:B11"/>
    <mergeCell ref="C10:C11"/>
    <mergeCell ref="D10:D11"/>
    <mergeCell ref="E10:E11"/>
    <mergeCell ref="E8:E9"/>
    <mergeCell ref="N8:N9"/>
    <mergeCell ref="O8:O9"/>
    <mergeCell ref="F9:F10"/>
    <mergeCell ref="G9:G10"/>
    <mergeCell ref="H9:H10"/>
    <mergeCell ref="I9:I10"/>
    <mergeCell ref="J9:J10"/>
    <mergeCell ref="K9:K10"/>
    <mergeCell ref="L9:L10"/>
    <mergeCell ref="G6:G8"/>
    <mergeCell ref="H6:H8"/>
    <mergeCell ref="K6:K8"/>
    <mergeCell ref="N6:N7"/>
    <mergeCell ref="O6:O7"/>
    <mergeCell ref="I7:I8"/>
    <mergeCell ref="J7:J8"/>
    <mergeCell ref="L7:L8"/>
    <mergeCell ref="M7:M8"/>
    <mergeCell ref="A6:A7"/>
    <mergeCell ref="B6:B7"/>
    <mergeCell ref="C6:C7"/>
    <mergeCell ref="D6:D7"/>
    <mergeCell ref="E6:E7"/>
    <mergeCell ref="F6:F8"/>
    <mergeCell ref="A8:A9"/>
    <mergeCell ref="B8:B9"/>
    <mergeCell ref="C8:C9"/>
    <mergeCell ref="D8:D9"/>
    <mergeCell ref="N2:O2"/>
    <mergeCell ref="D5:E5"/>
    <mergeCell ref="F5:G5"/>
    <mergeCell ref="I5:J5"/>
    <mergeCell ref="L5:M5"/>
    <mergeCell ref="N5:O5"/>
    <mergeCell ref="B1:O1"/>
    <mergeCell ref="A2:A4"/>
    <mergeCell ref="B2:B4"/>
    <mergeCell ref="C2:C4"/>
    <mergeCell ref="D2:E2"/>
    <mergeCell ref="F2:G2"/>
    <mergeCell ref="H2:H4"/>
    <mergeCell ref="I2:J2"/>
    <mergeCell ref="K2:K4"/>
    <mergeCell ref="L2:M2"/>
  </mergeCells>
  <pageMargins left="0.74791666666666667" right="0.74791666666666667" top="0.98402777777777783" bottom="0.98402777777777772" header="0.51180555555555562" footer="0.5"/>
  <pageSetup paperSize="9" scale="74" firstPageNumber="0" orientation="portrait" horizontalDpi="300" verticalDpi="300" r:id="rId1"/>
  <headerFooter alignWithMargins="0">
    <oddFooter>&amp;CStrona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50" zoomScaleNormal="70" zoomScaleSheetLayoutView="150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50" zoomScaleNormal="70" zoomScaleSheetLayoutView="150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2019-08-22T06:39:54Z</dcterms:created>
  <dcterms:modified xsi:type="dcterms:W3CDTF">2019-08-22T06:39:54Z</dcterms:modified>
</cp:coreProperties>
</file>