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italova\Desktop\Przetargi\2023\PCUW.261.2.5.2023 - Żywność Pakówka\Procedura\"/>
    </mc:Choice>
  </mc:AlternateContent>
  <xr:revisionPtr revIDLastSave="0" documentId="8_{0F617782-C95D-4CFE-B194-99F4C2D948A9}" xr6:coauthVersionLast="47" xr6:coauthVersionMax="47" xr10:uidLastSave="{00000000-0000-0000-0000-000000000000}"/>
  <bookViews>
    <workbookView xWindow="-120" yWindow="-120" windowWidth="29040" windowHeight="15840" tabRatio="500" firstSheet="4" activeTab="7" xr2:uid="{00000000-000D-0000-FFFF-FFFF00000000}"/>
  </bookViews>
  <sheets>
    <sheet name="Cz. I Artykuły spoż." sheetId="1" r:id="rId1"/>
    <sheet name="Cz. II Nabiał" sheetId="2" r:id="rId2"/>
    <sheet name="Cz. III Warzywa i owoce" sheetId="3" r:id="rId3"/>
    <sheet name="Cz.IV Mięso i wędliny" sheetId="4" r:id="rId4"/>
    <sheet name="Cz. V Pieczywo i ciasto" sheetId="5" r:id="rId5"/>
    <sheet name="Cz. VI Drób" sheetId="6" r:id="rId6"/>
    <sheet name="Cz. VII Jajka" sheetId="7" r:id="rId7"/>
    <sheet name="Cz. VIII Ryby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8" l="1"/>
  <c r="J14" i="8" s="1"/>
  <c r="J9" i="8"/>
  <c r="J7" i="8"/>
  <c r="J13" i="7"/>
  <c r="J7" i="7"/>
  <c r="J9" i="7" s="1"/>
  <c r="J15" i="6"/>
  <c r="J11" i="6"/>
  <c r="J10" i="6"/>
  <c r="J19" i="5"/>
  <c r="J24" i="5"/>
  <c r="J20" i="5"/>
  <c r="J43" i="3"/>
  <c r="J40" i="4"/>
  <c r="J45" i="4"/>
  <c r="J48" i="3"/>
  <c r="J25" i="2"/>
  <c r="J98" i="1"/>
  <c r="J41" i="4"/>
  <c r="J44" i="3"/>
  <c r="J21" i="2"/>
  <c r="J7" i="2"/>
  <c r="J97" i="1"/>
  <c r="J96" i="1"/>
  <c r="J94" i="1"/>
  <c r="J7" i="1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90" i="1"/>
  <c r="J91" i="1"/>
  <c r="J92" i="1"/>
  <c r="J8" i="5"/>
  <c r="J9" i="5"/>
  <c r="J10" i="5"/>
  <c r="J11" i="5"/>
  <c r="J12" i="5"/>
  <c r="J13" i="5"/>
  <c r="J14" i="5"/>
  <c r="J15" i="5"/>
  <c r="J16" i="5"/>
  <c r="J17" i="5"/>
  <c r="J18" i="5"/>
  <c r="J8" i="8"/>
  <c r="J8" i="6"/>
  <c r="J9" i="6"/>
  <c r="J8" i="2"/>
  <c r="J9" i="2"/>
  <c r="J10" i="2"/>
  <c r="J11" i="2"/>
  <c r="J12" i="2"/>
  <c r="J13" i="2"/>
  <c r="J14" i="2"/>
  <c r="J15" i="2"/>
  <c r="J16" i="2"/>
  <c r="J17" i="2"/>
  <c r="J18" i="2"/>
  <c r="J19" i="2"/>
  <c r="J85" i="1"/>
  <c r="J8" i="7"/>
  <c r="J7" i="6"/>
  <c r="J7" i="5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7" i="4"/>
  <c r="J24" i="2"/>
  <c r="J8" i="1"/>
  <c r="J9" i="1"/>
  <c r="J10" i="1"/>
  <c r="J11" i="1"/>
  <c r="J93" i="1" s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6" i="1"/>
  <c r="J87" i="1"/>
  <c r="J88" i="1"/>
  <c r="J89" i="1"/>
  <c r="J20" i="2" l="1"/>
</calcChain>
</file>

<file path=xl/sharedStrings.xml><?xml version="1.0" encoding="utf-8"?>
<sst xmlns="http://schemas.openxmlformats.org/spreadsheetml/2006/main" count="489" uniqueCount="230">
  <si>
    <t xml:space="preserve">1
 Lp. </t>
  </si>
  <si>
    <t>2
Nazwa artykułu</t>
  </si>
  <si>
    <t>3
Jednostka</t>
  </si>
  <si>
    <t>%</t>
  </si>
  <si>
    <t>Ananasy w puszce – 565 g</t>
  </si>
  <si>
    <t>szt.</t>
  </si>
  <si>
    <t>kg</t>
  </si>
  <si>
    <t>Brzoskwinie w puszce – 850 g</t>
  </si>
  <si>
    <t>Budyń słodzony różne smaki  - 60 g</t>
  </si>
  <si>
    <t>Chrupki kukurydziane – 170 g</t>
  </si>
  <si>
    <t>Chrzan tarty – 320 g</t>
  </si>
  <si>
    <t>Cukier waniliowy – 32 g</t>
  </si>
  <si>
    <t>Dżem niskosłodzony różne smaki  330 g</t>
  </si>
  <si>
    <t>Fasolka konserwowa – 720 g</t>
  </si>
  <si>
    <t>Galaretka owocowa różne smaki  - 79 g</t>
  </si>
  <si>
    <t>Groszek konserwowy – 400 g</t>
  </si>
  <si>
    <t>Herbata indyjska granulowana – 100 g</t>
  </si>
  <si>
    <t>Kakao extra ciemne – 100 g</t>
  </si>
  <si>
    <t>Kawa naturalna – 500 g</t>
  </si>
  <si>
    <t>Kawa zbożowa  - 500 g</t>
  </si>
  <si>
    <t xml:space="preserve">Kisiel bez cukru różne smaki – 40 g </t>
  </si>
  <si>
    <t>Koncentrat pomidorowy 30 %   - 900 g</t>
  </si>
  <si>
    <t>Koncentrat pomidorowy 30 % - 165 g</t>
  </si>
  <si>
    <t>Konserwa mięsna wieprzowa (min. 40 % mięsa wieprzowego) – 300 g</t>
  </si>
  <si>
    <t>Konserwa rybna w oleju (min. 40% zawartości ryby) – 330 g</t>
  </si>
  <si>
    <t>Konserwa rybna w sosie pomidorowym (min.40 % zawartości ryby) – 330 g</t>
  </si>
  <si>
    <t>Kukurydza konserwowa  - 400 g</t>
  </si>
  <si>
    <t>Majonez – 700 ml</t>
  </si>
  <si>
    <t>Makaron nitki – 250 g</t>
  </si>
  <si>
    <t>Margaryna do pieczenia zaw. tł. 80 % - 250g</t>
  </si>
  <si>
    <t>Margaryna max.zaw. tłuszczu 60 % - 250 g</t>
  </si>
  <si>
    <t>Margaryna do smarowania z masłem max zaw. tłuszczu 40 % - 450 g</t>
  </si>
  <si>
    <t>Masa makowa – 850 g</t>
  </si>
  <si>
    <t>Miód – 380 g</t>
  </si>
  <si>
    <t>Mix do bitej śmietany – 9 g</t>
  </si>
  <si>
    <t>Musztarda delikatesowa – 175 g</t>
  </si>
  <si>
    <t>Napój gazowany (różne smaki) – 1,5 l</t>
  </si>
  <si>
    <t>Napój herbaciany granulowany - 300 g</t>
  </si>
  <si>
    <t>Ocet 10 % - 0,5 l</t>
  </si>
  <si>
    <t>Olej – 1 l</t>
  </si>
  <si>
    <t>Pasztet z drobiu (min 20 % mięsa drobiowego) – 160 g</t>
  </si>
  <si>
    <t>Powidła śliwkowe – 320 g</t>
  </si>
  <si>
    <t>Proszek do pieczenia – 30g</t>
  </si>
  <si>
    <t>Przyprawa do pierników – 20g</t>
  </si>
  <si>
    <t>Rodzynki – 200 g</t>
  </si>
  <si>
    <t>Soda – 40 g</t>
  </si>
  <si>
    <t>Syrop różne smaki (rozcieńczalność 1:10) – 5 l</t>
  </si>
  <si>
    <t>Szczaw konserwowy – 300 g</t>
  </si>
  <si>
    <t>Wafle gryczane – 110 g</t>
  </si>
  <si>
    <t>Wiórki kokosowe – 100 g</t>
  </si>
  <si>
    <t>Jogurt naturalny
 – 150 g</t>
  </si>
  <si>
    <t>Jogurt naturalny
 – 400 g</t>
  </si>
  <si>
    <t>Jogurt owocowy 
– 150 g</t>
  </si>
  <si>
    <t>Masło 82% tłuszczu 
Zwierzęcego – 1 kg</t>
  </si>
  <si>
    <t>Mleko UHT 3,2% 
Opakowanie 
kartonowe - 1 l</t>
  </si>
  <si>
    <t>Ser smażony w 
Kubku – 200 g</t>
  </si>
  <si>
    <t>Ser żółty – 1 kg</t>
  </si>
  <si>
    <t>Serek homogenizowany
 – 150g</t>
  </si>
  <si>
    <t>Serek topiony kremowy
 –  100 g</t>
  </si>
  <si>
    <t>Śmietana 18% - 500 ml</t>
  </si>
  <si>
    <t>Śmietana 30% - 500 ml</t>
  </si>
  <si>
    <t>Twaróg półtłusty – 1 kg</t>
  </si>
  <si>
    <t>Arbuz</t>
  </si>
  <si>
    <t>Banan</t>
  </si>
  <si>
    <t>Brzoskwinie</t>
  </si>
  <si>
    <t>Burak</t>
  </si>
  <si>
    <t>Cebula</t>
  </si>
  <si>
    <t>Cukinia</t>
  </si>
  <si>
    <t>Cytryna</t>
  </si>
  <si>
    <t>Fasola biała</t>
  </si>
  <si>
    <t>Fasolka szparagowa</t>
  </si>
  <si>
    <t>Groch suchy cały</t>
  </si>
  <si>
    <t>Gruszka</t>
  </si>
  <si>
    <t>Jabłko</t>
  </si>
  <si>
    <t xml:space="preserve">Kalafior </t>
  </si>
  <si>
    <t>Kalarepa</t>
  </si>
  <si>
    <t>Kapusta biała</t>
  </si>
  <si>
    <t>Kapusta czerwona</t>
  </si>
  <si>
    <t>Kapusta kwaszona</t>
  </si>
  <si>
    <t>Kapusta pekińska</t>
  </si>
  <si>
    <t>Kiwi</t>
  </si>
  <si>
    <t>Mandarynka</t>
  </si>
  <si>
    <t>Marchew</t>
  </si>
  <si>
    <t>Nektarynka</t>
  </si>
  <si>
    <t>Ogórek zielony</t>
  </si>
  <si>
    <t>Papryka</t>
  </si>
  <si>
    <t>Pieczarka</t>
  </si>
  <si>
    <t>Pietruszka</t>
  </si>
  <si>
    <t>Pomidor</t>
  </si>
  <si>
    <t>Por</t>
  </si>
  <si>
    <t>Sałata</t>
  </si>
  <si>
    <t>Seler</t>
  </si>
  <si>
    <t>Śliwki</t>
  </si>
  <si>
    <t>Szczypiorek</t>
  </si>
  <si>
    <t>pęczek</t>
  </si>
  <si>
    <t>Truskawki</t>
  </si>
  <si>
    <t>Ziemniak młody</t>
  </si>
  <si>
    <t>Ziemniaki</t>
  </si>
  <si>
    <t xml:space="preserve">Blok tyrolski </t>
  </si>
  <si>
    <t>Boczek wędzony 
– paski</t>
  </si>
  <si>
    <t xml:space="preserve">Delicja drobiowa  </t>
  </si>
  <si>
    <t xml:space="preserve">Karkówka bez kości </t>
  </si>
  <si>
    <t xml:space="preserve">Kaszanka </t>
  </si>
  <si>
    <t xml:space="preserve">Kiełbasa biała parzona </t>
  </si>
  <si>
    <t xml:space="preserve">Kiełbasa krakowska 
Parzona </t>
  </si>
  <si>
    <t>Kiełbasa parówka
 Gruba</t>
  </si>
  <si>
    <t xml:space="preserve">Kiełbasa parówka 
Śniadaniowa </t>
  </si>
  <si>
    <t xml:space="preserve">Kiełbasa poznańska </t>
  </si>
  <si>
    <t xml:space="preserve">Kiełbasa śląska </t>
  </si>
  <si>
    <t>Kiełbasa swojska</t>
  </si>
  <si>
    <t xml:space="preserve">Kiełbasa szynkowa
 drobiowa </t>
  </si>
  <si>
    <t xml:space="preserve">Kiełbasa szynkowa 
Kanapkowa </t>
  </si>
  <si>
    <t xml:space="preserve">Kiełbasa szynkowa
 Konserwowa </t>
  </si>
  <si>
    <t xml:space="preserve">Kiełbasa z beczki </t>
  </si>
  <si>
    <t>Kiełbasa zwyczajna</t>
  </si>
  <si>
    <t>Kości spożywcze</t>
  </si>
  <si>
    <t>Kości wędzone</t>
  </si>
  <si>
    <t xml:space="preserve">Metka łososiowa </t>
  </si>
  <si>
    <t>Mięso gulaszowe 
Wieprzowe</t>
  </si>
  <si>
    <t xml:space="preserve">Pasztet grzybowy </t>
  </si>
  <si>
    <t xml:space="preserve">Polędwica królewska </t>
  </si>
  <si>
    <t xml:space="preserve">Polędwica sopocka </t>
  </si>
  <si>
    <t xml:space="preserve">Przysmak marynarski </t>
  </si>
  <si>
    <t xml:space="preserve">Salceson czosnkowy </t>
  </si>
  <si>
    <t xml:space="preserve">Schab bez kości </t>
  </si>
  <si>
    <t>Słonina</t>
  </si>
  <si>
    <t>Szynka gotowana</t>
  </si>
  <si>
    <t xml:space="preserve">Szynka wiejska  </t>
  </si>
  <si>
    <r>
      <rPr>
        <sz val="10"/>
        <rFont val="Times New Roman"/>
        <family val="1"/>
        <charset val="238"/>
      </rPr>
      <t>Szynka złota 
Z kurczaka</t>
    </r>
    <r>
      <rPr>
        <b/>
        <sz val="10"/>
        <rFont val="Times New Roman"/>
        <family val="1"/>
        <charset val="238"/>
      </rPr>
      <t xml:space="preserve">         </t>
    </r>
  </si>
  <si>
    <t>Wątrobianka – pasztet 
Wędzony</t>
  </si>
  <si>
    <t>Żeberka</t>
  </si>
  <si>
    <t>Bułka tarta – 1 kg</t>
  </si>
  <si>
    <t xml:space="preserve">Udka świeże </t>
  </si>
  <si>
    <t xml:space="preserve">Filet z piersi kurczaka świeży </t>
  </si>
  <si>
    <t xml:space="preserve">Porcje rosołowe </t>
  </si>
  <si>
    <t xml:space="preserve">szt. </t>
  </si>
  <si>
    <t>Filet mrożony – miruna ze skórą</t>
  </si>
  <si>
    <t>Śledzie solone</t>
  </si>
  <si>
    <t xml:space="preserve"> </t>
  </si>
  <si>
    <t>4
Ilość</t>
  </si>
  <si>
    <t>w tym:</t>
  </si>
  <si>
    <t>Razem netto:</t>
  </si>
  <si>
    <t>Razem brutto:</t>
  </si>
  <si>
    <t>Brokuł mrożony – 1 kg</t>
  </si>
  <si>
    <t>Bukiet jarzyn 3 składnikowy (kalafior, brokuły, marchew) – 1 kg</t>
  </si>
  <si>
    <t>Ciastka kruche – 1 kg</t>
  </si>
  <si>
    <t>Cukier kryształ  - 1 kg</t>
  </si>
  <si>
    <t>Cukier puder – 1 kg</t>
  </si>
  <si>
    <t>Cukierki (mieszanka czekoladowa) – 1 kg</t>
  </si>
  <si>
    <t>Cynamon – 1 kg</t>
  </si>
  <si>
    <t>Czosnek granulowany – 1 kg</t>
  </si>
  <si>
    <t>Kasza jęczmienna średnia – 1  kg</t>
  </si>
  <si>
    <t>Kasza manna – 1 kg</t>
  </si>
  <si>
    <t>Ketchup - 1000 g</t>
  </si>
  <si>
    <t>Koper suszony – 1 kg</t>
  </si>
  <si>
    <t>Liść laurowy – 1 kg</t>
  </si>
  <si>
    <t>Majeranek – 1 kg</t>
  </si>
  <si>
    <t>Mąka pszenna typ 500 – 1 kg</t>
  </si>
  <si>
    <t>Mąka tortowa  typ 450 – 1 kg</t>
  </si>
  <si>
    <t>Mąka ziemniaczana – 1 kg</t>
  </si>
  <si>
    <t>Makaron różne formy – 1 kg</t>
  </si>
  <si>
    <t>Ogórki konserwowe w słoiku – 850 g</t>
  </si>
  <si>
    <t>Oregano – 1 kg</t>
  </si>
  <si>
    <t>Papryka ostra – 1 kg</t>
  </si>
  <si>
    <t>Papryka słodka – 1 kg</t>
  </si>
  <si>
    <t>Pieprz czarny mielony – 1 kg</t>
  </si>
  <si>
    <t>Pieprz czarny ziarnisty – 1 kg</t>
  </si>
  <si>
    <t>Płatki owsiane – 1 kg</t>
  </si>
  <si>
    <t>Przyprawa do kurczaka – 1 kg</t>
  </si>
  <si>
    <t>Przyprawa lubczyk – 1 kg</t>
  </si>
  <si>
    <t>Przyprawa do grilla – 1 kg</t>
  </si>
  <si>
    <t>Przyprawa warzywna do zup i potraw – 1 kg</t>
  </si>
  <si>
    <t>Ryż długoziarnisty – 1  kg</t>
  </si>
  <si>
    <t>Sól warzona – 1  kg</t>
  </si>
  <si>
    <t>Woda mineralna – 1,5 l gazowana</t>
  </si>
  <si>
    <t>Żelatyna – 1 kg</t>
  </si>
  <si>
    <t>Ziele angielskie – 1 kg</t>
  </si>
  <si>
    <t>Zielona pietruszka (susz) – 1 kg</t>
  </si>
  <si>
    <t>Zioła prowansalskie – 1 kg</t>
  </si>
  <si>
    <t>Kalafior mrożony – 2,5 kg</t>
  </si>
  <si>
    <t>Fasolka szparagowa mrożona – 2,5 kg</t>
  </si>
  <si>
    <t>Szpinak mrożony – 2,5 kg</t>
  </si>
  <si>
    <t xml:space="preserve">4
Ilość </t>
  </si>
  <si>
    <t>5
Cena jedn. netto</t>
  </si>
  <si>
    <t>6
Stawka
 VAT %</t>
  </si>
  <si>
    <t>7
Wartość netto (4x5)</t>
  </si>
  <si>
    <t xml:space="preserve">w tym: </t>
  </si>
  <si>
    <t>Bułka zwykła
 – 50 g</t>
  </si>
  <si>
    <t>Chleb pszenny (pakowany 
W  woreczki foliowe, 
krojony) – 500 g</t>
  </si>
  <si>
    <t>Chleb żytni razowy pakowany 
w woreczki foliowe, krojony)
 – 500 g</t>
  </si>
  <si>
    <t>Chleb pszenno-żytni (pakowany 
w woreczki foliowe, krojony) 
– 600 g</t>
  </si>
  <si>
    <t>Drożdżówka – 100 g</t>
  </si>
  <si>
    <t>Muszle karbowane – 100 g</t>
  </si>
  <si>
    <t>Babka piaskowa
 - 1 kg*</t>
  </si>
  <si>
    <t>Makowiec – 1 kg*</t>
  </si>
  <si>
    <t>Pączki – 100 g*</t>
  </si>
  <si>
    <t>Rogal – 150 g*</t>
  </si>
  <si>
    <t>Sernik – 1 kg*</t>
  </si>
  <si>
    <t>*zapotrzebowanie sezonowe</t>
  </si>
  <si>
    <t>Załącznik Nr 5A</t>
  </si>
  <si>
    <t>Załącznik Nr 5B</t>
  </si>
  <si>
    <t>Załącznik Nr 5C</t>
  </si>
  <si>
    <t>Załącznik Nr 5D</t>
  </si>
  <si>
    <t>Załacznik Nr 5E</t>
  </si>
  <si>
    <t xml:space="preserve">Załącznik Nr 5F </t>
  </si>
  <si>
    <t xml:space="preserve">Załącznik Nr 5G </t>
  </si>
  <si>
    <t xml:space="preserve">Załacznik Nr 5H </t>
  </si>
  <si>
    <t>Ogórek kiszony</t>
  </si>
  <si>
    <t>Jajka klasa A – (waga 53-63 g. M) 
ściółkowe lub klatkowe</t>
  </si>
  <si>
    <t>Sukcesywne dostawy żywności dla Domu Pomocy Społecznej w Pakówce w okresie od 01.04.2023 r. do 30.06.2023 r. - II kwartał</t>
  </si>
  <si>
    <t>Mak niebieski mielony – 1 kg</t>
  </si>
  <si>
    <t>Przyprawa warzywna do zup i potrwa – 10 kg</t>
  </si>
  <si>
    <t>Woda mineralna – 1,5 l niegazowana</t>
  </si>
  <si>
    <t xml:space="preserve">Część I – Artykuły spożywcze </t>
  </si>
  <si>
    <t xml:space="preserve">5
Cena jedn. netto </t>
  </si>
  <si>
    <t xml:space="preserve">Część II – Nabiał </t>
  </si>
  <si>
    <t xml:space="preserve">7
Wartość netto (4x5)      </t>
  </si>
  <si>
    <t>Drożdże (kostka) – 100 g</t>
  </si>
  <si>
    <t xml:space="preserve">Część III – Warzywa i owoce </t>
  </si>
  <si>
    <t xml:space="preserve">7
Wartość netto (4x5) </t>
  </si>
  <si>
    <t xml:space="preserve">Część IV – Mięso i wędliny </t>
  </si>
  <si>
    <t xml:space="preserve">7
Wartość netto (4x5)        </t>
  </si>
  <si>
    <t>Część V – Pieczywo i ciasto</t>
  </si>
  <si>
    <t xml:space="preserve">5
Cena jedn. netto      </t>
  </si>
  <si>
    <t>Sukcesywne dostawy żywności dla Domu Pomocy Społecznej w Pakówce w okresie              od 01.04.2023 r. do 30.06.2023 r. - II kwartał</t>
  </si>
  <si>
    <t xml:space="preserve">Część VI – Drób </t>
  </si>
  <si>
    <t xml:space="preserve">5
Cena jedn. netto     </t>
  </si>
  <si>
    <t xml:space="preserve">Część VII - Jajka </t>
  </si>
  <si>
    <t>Sukcesywne dostawy żywności dla Domu Pomocy Społecznej w Pakówce w okresie                  od 01.04.2023 r. do 30.06.2023 r. - II kwartał</t>
  </si>
  <si>
    <t xml:space="preserve">Część VIII – Ryby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</si>
</sst>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1" x14ac:knownFonts="1">
    <font>
      <sz val="11"/>
      <color rgb="FF000000"/>
      <name val="Calibri"/>
      <family val="2"/>
      <charset val="238"/>
    </font>
    <font>
      <b/>
      <sz val="12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0"/>
      <name val="Times New Roman"/>
      <family val="1"/>
      <charset val="1"/>
    </font>
    <font>
      <sz val="10"/>
      <name val="Times New Roman"/>
      <family val="1"/>
    </font>
    <font>
      <sz val="8"/>
      <color rgb="FF000000"/>
      <name val="Calibri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DDDDD"/>
        <bgColor rgb="FFD9D9D9"/>
      </patternFill>
    </fill>
    <fill>
      <patternFill patternType="solid">
        <fgColor rgb="FFD9D9D9"/>
        <bgColor rgb="FFDDDDDD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0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0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0" fillId="5" borderId="0" xfId="0" applyFill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9" fontId="0" fillId="0" borderId="21" xfId="0" applyNumberFormat="1" applyBorder="1"/>
    <xf numFmtId="0" fontId="9" fillId="5" borderId="0" xfId="0" applyFont="1" applyFill="1" applyAlignment="1">
      <alignment vertical="center"/>
    </xf>
    <xf numFmtId="9" fontId="9" fillId="5" borderId="0" xfId="0" applyNumberFormat="1" applyFont="1" applyFill="1" applyAlignment="1">
      <alignment horizontal="center" vertical="center"/>
    </xf>
    <xf numFmtId="0" fontId="9" fillId="5" borderId="0" xfId="0" applyFont="1" applyFill="1"/>
    <xf numFmtId="0" fontId="0" fillId="5" borderId="25" xfId="0" applyFill="1" applyBorder="1"/>
    <xf numFmtId="0" fontId="0" fillId="5" borderId="2" xfId="0" applyFill="1" applyBorder="1"/>
    <xf numFmtId="0" fontId="0" fillId="0" borderId="28" xfId="0" applyBorder="1"/>
    <xf numFmtId="0" fontId="0" fillId="0" borderId="16" xfId="0" applyBorder="1"/>
    <xf numFmtId="0" fontId="0" fillId="0" borderId="2" xfId="0" applyBorder="1"/>
    <xf numFmtId="9" fontId="0" fillId="0" borderId="20" xfId="0" applyNumberFormat="1" applyBorder="1"/>
    <xf numFmtId="9" fontId="0" fillId="0" borderId="27" xfId="0" applyNumberFormat="1" applyBorder="1"/>
    <xf numFmtId="9" fontId="0" fillId="0" borderId="28" xfId="0" applyNumberFormat="1" applyBorder="1"/>
    <xf numFmtId="9" fontId="0" fillId="0" borderId="29" xfId="0" applyNumberFormat="1" applyBorder="1"/>
    <xf numFmtId="9" fontId="0" fillId="0" borderId="22" xfId="0" applyNumberFormat="1" applyBorder="1"/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wrapText="1"/>
    </xf>
    <xf numFmtId="0" fontId="0" fillId="5" borderId="22" xfId="0" applyFill="1" applyBorder="1"/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5" fillId="3" borderId="36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wrapText="1"/>
    </xf>
    <xf numFmtId="0" fontId="5" fillId="0" borderId="34" xfId="0" applyFont="1" applyBorder="1" applyAlignment="1">
      <alignment horizontal="center"/>
    </xf>
    <xf numFmtId="2" fontId="5" fillId="0" borderId="34" xfId="0" applyNumberFormat="1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0" fillId="0" borderId="34" xfId="0" applyBorder="1"/>
    <xf numFmtId="0" fontId="0" fillId="0" borderId="1" xfId="0" applyBorder="1"/>
    <xf numFmtId="0" fontId="4" fillId="3" borderId="40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0" fillId="0" borderId="41" xfId="0" applyBorder="1"/>
    <xf numFmtId="0" fontId="0" fillId="0" borderId="1" xfId="0" applyBorder="1" applyAlignment="1">
      <alignment horizontal="center" vertical="center"/>
    </xf>
    <xf numFmtId="2" fontId="0" fillId="0" borderId="18" xfId="0" applyNumberFormat="1" applyBorder="1"/>
    <xf numFmtId="2" fontId="0" fillId="0" borderId="24" xfId="0" applyNumberFormat="1" applyBorder="1"/>
    <xf numFmtId="2" fontId="0" fillId="0" borderId="3" xfId="0" applyNumberForma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2" fontId="0" fillId="0" borderId="2" xfId="0" applyNumberFormat="1" applyBorder="1"/>
    <xf numFmtId="0" fontId="0" fillId="4" borderId="2" xfId="0" applyFill="1" applyBorder="1"/>
    <xf numFmtId="2" fontId="0" fillId="5" borderId="15" xfId="0" applyNumberFormat="1" applyFill="1" applyBorder="1"/>
    <xf numFmtId="2" fontId="0" fillId="0" borderId="22" xfId="0" applyNumberFormat="1" applyBorder="1"/>
    <xf numFmtId="2" fontId="0" fillId="0" borderId="34" xfId="0" applyNumberFormat="1" applyBorder="1"/>
    <xf numFmtId="2" fontId="0" fillId="0" borderId="37" xfId="0" applyNumberFormat="1" applyBorder="1"/>
    <xf numFmtId="0" fontId="0" fillId="0" borderId="35" xfId="0" applyBorder="1"/>
    <xf numFmtId="0" fontId="0" fillId="0" borderId="39" xfId="0" applyBorder="1"/>
    <xf numFmtId="2" fontId="0" fillId="0" borderId="15" xfId="0" applyNumberFormat="1" applyBorder="1"/>
    <xf numFmtId="0" fontId="0" fillId="0" borderId="41" xfId="0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5" fillId="0" borderId="45" xfId="0" applyFont="1" applyBorder="1"/>
    <xf numFmtId="0" fontId="5" fillId="0" borderId="46" xfId="0" applyFont="1" applyBorder="1"/>
    <xf numFmtId="0" fontId="4" fillId="3" borderId="48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0" fillId="0" borderId="47" xfId="0" applyBorder="1"/>
    <xf numFmtId="0" fontId="0" fillId="0" borderId="48" xfId="0" applyBorder="1"/>
    <xf numFmtId="2" fontId="0" fillId="0" borderId="49" xfId="0" applyNumberFormat="1" applyBorder="1"/>
    <xf numFmtId="0" fontId="4" fillId="3" borderId="4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15" fillId="0" borderId="5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2" fontId="0" fillId="5" borderId="2" xfId="0" applyNumberFormat="1" applyFill="1" applyBorder="1"/>
    <xf numFmtId="0" fontId="0" fillId="5" borderId="16" xfId="0" applyFill="1" applyBorder="1"/>
    <xf numFmtId="2" fontId="0" fillId="0" borderId="23" xfId="1" applyNumberFormat="1" applyFont="1" applyBorder="1"/>
    <xf numFmtId="2" fontId="0" fillId="7" borderId="2" xfId="0" applyNumberFormat="1" applyFill="1" applyBorder="1"/>
    <xf numFmtId="0" fontId="14" fillId="0" borderId="0" xfId="0" applyFont="1" applyAlignment="1">
      <alignment horizontal="center"/>
    </xf>
    <xf numFmtId="0" fontId="0" fillId="0" borderId="13" xfId="0" applyBorder="1" applyAlignment="1">
      <alignment horizontal="right"/>
    </xf>
    <xf numFmtId="0" fontId="0" fillId="0" borderId="44" xfId="0" applyBorder="1" applyAlignment="1">
      <alignment horizontal="right"/>
    </xf>
    <xf numFmtId="0" fontId="11" fillId="5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3" fillId="6" borderId="27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horizontal="center" vertical="center" wrapText="1"/>
    </xf>
    <xf numFmtId="0" fontId="13" fillId="6" borderId="29" xfId="0" applyFont="1" applyFill="1" applyBorder="1" applyAlignment="1">
      <alignment horizontal="center" vertical="center" wrapText="1"/>
    </xf>
    <xf numFmtId="0" fontId="13" fillId="6" borderId="30" xfId="0" applyFont="1" applyFill="1" applyBorder="1" applyAlignment="1">
      <alignment horizontal="center" vertical="center" wrapText="1"/>
    </xf>
    <xf numFmtId="0" fontId="13" fillId="6" borderId="3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0" fontId="1" fillId="2" borderId="15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3" borderId="47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30" xfId="0" applyBorder="1" applyAlignment="1">
      <alignment horizontal="right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31" xfId="0" applyBorder="1" applyAlignment="1">
      <alignment horizontal="right"/>
    </xf>
  </cellXfs>
  <cellStyles count="2">
    <cellStyle name="Normalny" xfId="0" builtinId="0"/>
    <cellStyle name="Walutowy" xfId="1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550"/>
  <sheetViews>
    <sheetView topLeftCell="A84" zoomScaleNormal="100" workbookViewId="0">
      <selection activeCell="F96" sqref="F96"/>
    </sheetView>
  </sheetViews>
  <sheetFormatPr defaultColWidth="8.7109375" defaultRowHeight="15" x14ac:dyDescent="0.25"/>
  <cols>
    <col min="3" max="3" width="3.5703125" customWidth="1"/>
    <col min="4" max="4" width="10.7109375" style="1" customWidth="1"/>
    <col min="5" max="5" width="34.7109375" customWidth="1"/>
    <col min="6" max="6" width="9.42578125" customWidth="1"/>
    <col min="8" max="8" width="15.7109375" customWidth="1"/>
    <col min="9" max="9" width="11.5703125" customWidth="1"/>
    <col min="10" max="10" width="11.7109375" customWidth="1"/>
    <col min="11" max="11" width="15.28515625" customWidth="1"/>
    <col min="12" max="12" width="12.7109375" customWidth="1"/>
    <col min="13" max="13" width="14.42578125" customWidth="1"/>
    <col min="14" max="14" width="16.85546875" customWidth="1"/>
    <col min="16" max="16" width="14.28515625" customWidth="1"/>
    <col min="17" max="17" width="16.7109375" customWidth="1"/>
    <col min="18" max="18" width="16.140625" customWidth="1"/>
  </cols>
  <sheetData>
    <row r="1" spans="1:47" ht="15.75" thickBot="1" x14ac:dyDescent="0.3"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</row>
    <row r="2" spans="1:47" x14ac:dyDescent="0.25">
      <c r="A2" s="120" t="s">
        <v>199</v>
      </c>
      <c r="B2" s="120"/>
      <c r="C2" s="5"/>
      <c r="D2" s="131" t="s">
        <v>209</v>
      </c>
      <c r="E2" s="132"/>
      <c r="F2" s="132"/>
      <c r="G2" s="132"/>
      <c r="H2" s="132"/>
      <c r="I2" s="132"/>
      <c r="J2" s="133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</row>
    <row r="3" spans="1:47" ht="26.25" customHeight="1" thickBot="1" x14ac:dyDescent="0.3">
      <c r="D3" s="134"/>
      <c r="E3" s="135"/>
      <c r="F3" s="135"/>
      <c r="G3" s="135"/>
      <c r="H3" s="135"/>
      <c r="I3" s="135"/>
      <c r="J3" s="136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</row>
    <row r="4" spans="1:47" ht="26.25" customHeight="1" x14ac:dyDescent="0.25">
      <c r="D4" s="124" t="s">
        <v>213</v>
      </c>
      <c r="E4" s="125"/>
      <c r="F4" s="125"/>
      <c r="G4" s="125"/>
      <c r="H4" s="125"/>
      <c r="I4" s="125"/>
      <c r="J4" s="126"/>
      <c r="L4" s="123"/>
      <c r="M4" s="123"/>
      <c r="N4" s="123"/>
      <c r="O4" s="28"/>
      <c r="P4" s="123"/>
      <c r="Q4" s="123"/>
      <c r="R4" s="123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</row>
    <row r="5" spans="1:47" ht="22.9" customHeight="1" x14ac:dyDescent="0.25">
      <c r="D5" s="127" t="s">
        <v>0</v>
      </c>
      <c r="E5" s="128" t="s">
        <v>1</v>
      </c>
      <c r="F5" s="128" t="s">
        <v>2</v>
      </c>
      <c r="G5" s="128" t="s">
        <v>139</v>
      </c>
      <c r="H5" s="129" t="s">
        <v>214</v>
      </c>
      <c r="I5" s="129" t="s">
        <v>184</v>
      </c>
      <c r="J5" s="130" t="s">
        <v>185</v>
      </c>
      <c r="L5" s="34"/>
      <c r="M5" s="34"/>
      <c r="N5" s="34"/>
      <c r="O5" s="28"/>
      <c r="P5" s="34"/>
      <c r="Q5" s="34"/>
      <c r="R5" s="34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</row>
    <row r="6" spans="1:47" ht="28.5" customHeight="1" x14ac:dyDescent="0.25">
      <c r="D6" s="127"/>
      <c r="E6" s="128"/>
      <c r="F6" s="128"/>
      <c r="G6" s="128"/>
      <c r="H6" s="129"/>
      <c r="I6" s="129"/>
      <c r="J6" s="130" t="s">
        <v>3</v>
      </c>
      <c r="L6" s="35"/>
      <c r="M6" s="34"/>
      <c r="N6" s="34"/>
      <c r="O6" s="28"/>
      <c r="P6" s="35"/>
      <c r="Q6" s="34"/>
      <c r="R6" s="34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 x14ac:dyDescent="0.25">
      <c r="D7" s="21">
        <v>1</v>
      </c>
      <c r="E7" s="25" t="s">
        <v>4</v>
      </c>
      <c r="F7" s="20" t="s">
        <v>5</v>
      </c>
      <c r="G7" s="77">
        <v>2</v>
      </c>
      <c r="H7" s="20">
        <v>0</v>
      </c>
      <c r="I7" s="91">
        <v>0</v>
      </c>
      <c r="J7" s="22">
        <f xml:space="preserve"> SUM(G7*H7)</f>
        <v>0</v>
      </c>
      <c r="L7" s="35"/>
      <c r="M7" s="34"/>
      <c r="N7" s="34"/>
      <c r="O7" s="28"/>
      <c r="P7" s="35"/>
      <c r="Q7" s="34"/>
      <c r="R7" s="34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</row>
    <row r="8" spans="1:47" x14ac:dyDescent="0.25">
      <c r="D8" s="21">
        <v>2</v>
      </c>
      <c r="E8" s="26" t="s">
        <v>143</v>
      </c>
      <c r="F8" s="20" t="s">
        <v>5</v>
      </c>
      <c r="G8" s="77">
        <v>45</v>
      </c>
      <c r="H8" s="20">
        <v>0</v>
      </c>
      <c r="I8" s="91">
        <v>0</v>
      </c>
      <c r="J8" s="22">
        <f t="shared" ref="J8:J70" si="0" xml:space="preserve"> SUM(G8*H8)</f>
        <v>0</v>
      </c>
      <c r="L8" s="35"/>
      <c r="M8" s="34"/>
      <c r="N8" s="34"/>
      <c r="O8" s="28"/>
      <c r="P8" s="35"/>
      <c r="Q8" s="34"/>
      <c r="R8" s="34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</row>
    <row r="9" spans="1:47" x14ac:dyDescent="0.25">
      <c r="D9" s="21">
        <v>3</v>
      </c>
      <c r="E9" s="25" t="s">
        <v>7</v>
      </c>
      <c r="F9" s="20" t="s">
        <v>5</v>
      </c>
      <c r="G9" s="77">
        <v>3</v>
      </c>
      <c r="H9" s="20">
        <v>0</v>
      </c>
      <c r="I9" s="91">
        <v>0</v>
      </c>
      <c r="J9" s="22">
        <f t="shared" si="0"/>
        <v>0</v>
      </c>
      <c r="L9" s="35"/>
      <c r="M9" s="34"/>
      <c r="N9" s="34"/>
      <c r="O9" s="28"/>
      <c r="P9" s="35"/>
      <c r="Q9" s="34"/>
      <c r="R9" s="34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</row>
    <row r="10" spans="1:47" x14ac:dyDescent="0.25">
      <c r="D10" s="21">
        <v>4</v>
      </c>
      <c r="E10" s="25" t="s">
        <v>8</v>
      </c>
      <c r="F10" s="20" t="s">
        <v>5</v>
      </c>
      <c r="G10" s="77">
        <v>450</v>
      </c>
      <c r="H10" s="20">
        <v>0</v>
      </c>
      <c r="I10" s="91">
        <v>0</v>
      </c>
      <c r="J10" s="22">
        <f t="shared" si="0"/>
        <v>0</v>
      </c>
      <c r="L10" s="36"/>
      <c r="M10" s="34"/>
      <c r="N10" s="34"/>
      <c r="O10" s="28"/>
      <c r="P10" s="36"/>
      <c r="Q10" s="34"/>
      <c r="R10" s="34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</row>
    <row r="11" spans="1:47" ht="25.5" x14ac:dyDescent="0.25">
      <c r="D11" s="21">
        <v>5</v>
      </c>
      <c r="E11" s="26" t="s">
        <v>144</v>
      </c>
      <c r="F11" s="20" t="s">
        <v>5</v>
      </c>
      <c r="G11" s="77">
        <v>32</v>
      </c>
      <c r="H11" s="20">
        <v>0</v>
      </c>
      <c r="I11" s="91">
        <v>0</v>
      </c>
      <c r="J11" s="22">
        <f t="shared" si="0"/>
        <v>0</v>
      </c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</row>
    <row r="12" spans="1:47" x14ac:dyDescent="0.25">
      <c r="D12" s="21">
        <v>6</v>
      </c>
      <c r="E12" s="25" t="s">
        <v>9</v>
      </c>
      <c r="F12" s="20" t="s">
        <v>5</v>
      </c>
      <c r="G12" s="77">
        <v>350</v>
      </c>
      <c r="H12" s="20">
        <v>0</v>
      </c>
      <c r="I12" s="91">
        <v>0</v>
      </c>
      <c r="J12" s="22">
        <f t="shared" si="0"/>
        <v>0</v>
      </c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</row>
    <row r="13" spans="1:47" x14ac:dyDescent="0.25">
      <c r="D13" s="21">
        <v>7</v>
      </c>
      <c r="E13" s="25" t="s">
        <v>10</v>
      </c>
      <c r="F13" s="20" t="s">
        <v>5</v>
      </c>
      <c r="G13" s="77">
        <v>30</v>
      </c>
      <c r="H13" s="20">
        <v>0</v>
      </c>
      <c r="I13" s="91">
        <v>0</v>
      </c>
      <c r="J13" s="22">
        <f t="shared" si="0"/>
        <v>0</v>
      </c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</row>
    <row r="14" spans="1:47" x14ac:dyDescent="0.25">
      <c r="D14" s="21">
        <v>8</v>
      </c>
      <c r="E14" s="25" t="s">
        <v>145</v>
      </c>
      <c r="F14" s="20" t="s">
        <v>5</v>
      </c>
      <c r="G14" s="77">
        <v>58</v>
      </c>
      <c r="H14" s="20">
        <v>0</v>
      </c>
      <c r="I14" s="91">
        <v>0</v>
      </c>
      <c r="J14" s="22">
        <f t="shared" si="0"/>
        <v>0</v>
      </c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</row>
    <row r="15" spans="1:47" x14ac:dyDescent="0.25">
      <c r="D15" s="21">
        <v>9</v>
      </c>
      <c r="E15" s="25" t="s">
        <v>146</v>
      </c>
      <c r="F15" s="20" t="s">
        <v>5</v>
      </c>
      <c r="G15" s="77">
        <v>337</v>
      </c>
      <c r="H15" s="20">
        <v>0</v>
      </c>
      <c r="I15" s="91">
        <v>8</v>
      </c>
      <c r="J15" s="22">
        <f t="shared" si="0"/>
        <v>0</v>
      </c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</row>
    <row r="16" spans="1:47" x14ac:dyDescent="0.25">
      <c r="D16" s="21">
        <v>10</v>
      </c>
      <c r="E16" s="25" t="s">
        <v>147</v>
      </c>
      <c r="F16" s="20" t="s">
        <v>5</v>
      </c>
      <c r="G16" s="77">
        <v>7</v>
      </c>
      <c r="H16" s="20">
        <v>0</v>
      </c>
      <c r="I16" s="91">
        <v>8</v>
      </c>
      <c r="J16" s="22">
        <f t="shared" si="0"/>
        <v>0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</row>
    <row r="17" spans="4:47" x14ac:dyDescent="0.25">
      <c r="D17" s="21">
        <v>11</v>
      </c>
      <c r="E17" s="25" t="s">
        <v>11</v>
      </c>
      <c r="F17" s="20" t="s">
        <v>5</v>
      </c>
      <c r="G17" s="77">
        <v>25</v>
      </c>
      <c r="H17" s="20">
        <v>0</v>
      </c>
      <c r="I17" s="91">
        <v>8</v>
      </c>
      <c r="J17" s="22">
        <f t="shared" si="0"/>
        <v>0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</row>
    <row r="18" spans="4:47" x14ac:dyDescent="0.25">
      <c r="D18" s="21">
        <v>12</v>
      </c>
      <c r="E18" s="25" t="s">
        <v>148</v>
      </c>
      <c r="F18" s="20" t="s">
        <v>5</v>
      </c>
      <c r="G18" s="77">
        <v>10</v>
      </c>
      <c r="H18" s="20">
        <v>0</v>
      </c>
      <c r="I18" s="91">
        <v>23</v>
      </c>
      <c r="J18" s="22">
        <f t="shared" si="0"/>
        <v>0</v>
      </c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</row>
    <row r="19" spans="4:47" x14ac:dyDescent="0.25">
      <c r="D19" s="21">
        <v>13</v>
      </c>
      <c r="E19" s="26" t="s">
        <v>149</v>
      </c>
      <c r="F19" s="20" t="s">
        <v>5</v>
      </c>
      <c r="G19" s="77">
        <v>0</v>
      </c>
      <c r="H19" s="20">
        <v>0</v>
      </c>
      <c r="I19" s="91">
        <v>8</v>
      </c>
      <c r="J19" s="22">
        <f t="shared" si="0"/>
        <v>0</v>
      </c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</row>
    <row r="20" spans="4:47" x14ac:dyDescent="0.25">
      <c r="D20" s="21">
        <v>14</v>
      </c>
      <c r="E20" s="26" t="s">
        <v>150</v>
      </c>
      <c r="F20" s="20" t="s">
        <v>5</v>
      </c>
      <c r="G20" s="77">
        <v>2</v>
      </c>
      <c r="H20" s="20">
        <v>0</v>
      </c>
      <c r="I20" s="91">
        <v>0</v>
      </c>
      <c r="J20" s="22">
        <f t="shared" si="0"/>
        <v>0</v>
      </c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</row>
    <row r="21" spans="4:47" x14ac:dyDescent="0.25">
      <c r="D21" s="21">
        <v>15</v>
      </c>
      <c r="E21" s="25" t="s">
        <v>12</v>
      </c>
      <c r="F21" s="20" t="s">
        <v>5</v>
      </c>
      <c r="G21" s="77">
        <v>100</v>
      </c>
      <c r="H21" s="20">
        <v>0</v>
      </c>
      <c r="I21" s="91">
        <v>0</v>
      </c>
      <c r="J21" s="22">
        <f t="shared" si="0"/>
        <v>0</v>
      </c>
      <c r="L21" s="28"/>
      <c r="M21" s="28"/>
      <c r="N21" s="28"/>
      <c r="O21" s="28"/>
      <c r="P21" s="37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</row>
    <row r="22" spans="4:47" x14ac:dyDescent="0.25">
      <c r="D22" s="21">
        <v>16</v>
      </c>
      <c r="E22" s="25" t="s">
        <v>13</v>
      </c>
      <c r="F22" s="20" t="s">
        <v>5</v>
      </c>
      <c r="G22" s="77">
        <v>88</v>
      </c>
      <c r="H22" s="20">
        <v>0</v>
      </c>
      <c r="I22" s="91">
        <v>0</v>
      </c>
      <c r="J22" s="22">
        <f t="shared" si="0"/>
        <v>0</v>
      </c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</row>
    <row r="23" spans="4:47" x14ac:dyDescent="0.25">
      <c r="D23" s="21">
        <v>17</v>
      </c>
      <c r="E23" s="26" t="s">
        <v>180</v>
      </c>
      <c r="F23" s="20" t="s">
        <v>5</v>
      </c>
      <c r="G23" s="77">
        <v>40</v>
      </c>
      <c r="H23" s="20">
        <v>0</v>
      </c>
      <c r="I23" s="91">
        <v>0</v>
      </c>
      <c r="J23" s="22">
        <f t="shared" si="0"/>
        <v>0</v>
      </c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</row>
    <row r="24" spans="4:47" x14ac:dyDescent="0.25">
      <c r="D24" s="21">
        <v>18</v>
      </c>
      <c r="E24" s="25" t="s">
        <v>14</v>
      </c>
      <c r="F24" s="20" t="s">
        <v>5</v>
      </c>
      <c r="G24" s="77">
        <v>400</v>
      </c>
      <c r="H24" s="20">
        <v>0</v>
      </c>
      <c r="I24" s="91">
        <v>8</v>
      </c>
      <c r="J24" s="22">
        <f t="shared" si="0"/>
        <v>0</v>
      </c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</row>
    <row r="25" spans="4:47" x14ac:dyDescent="0.25">
      <c r="D25" s="21">
        <v>19</v>
      </c>
      <c r="E25" s="25" t="s">
        <v>15</v>
      </c>
      <c r="F25" s="20" t="s">
        <v>5</v>
      </c>
      <c r="G25" s="77">
        <v>70</v>
      </c>
      <c r="H25" s="20">
        <v>0</v>
      </c>
      <c r="I25" s="91">
        <v>0</v>
      </c>
      <c r="J25" s="22">
        <f t="shared" si="0"/>
        <v>0</v>
      </c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</row>
    <row r="26" spans="4:47" x14ac:dyDescent="0.25">
      <c r="D26" s="21">
        <v>20</v>
      </c>
      <c r="E26" s="25" t="s">
        <v>16</v>
      </c>
      <c r="F26" s="20" t="s">
        <v>5</v>
      </c>
      <c r="G26" s="77">
        <v>414</v>
      </c>
      <c r="H26" s="20">
        <v>0</v>
      </c>
      <c r="I26" s="91">
        <v>23</v>
      </c>
      <c r="J26" s="22">
        <f t="shared" si="0"/>
        <v>0</v>
      </c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</row>
    <row r="27" spans="4:47" x14ac:dyDescent="0.25">
      <c r="D27" s="21">
        <v>21</v>
      </c>
      <c r="E27" s="25" t="s">
        <v>17</v>
      </c>
      <c r="F27" s="20" t="s">
        <v>5</v>
      </c>
      <c r="G27" s="77">
        <v>114</v>
      </c>
      <c r="H27" s="20">
        <v>0</v>
      </c>
      <c r="I27" s="91">
        <v>23</v>
      </c>
      <c r="J27" s="22">
        <f t="shared" si="0"/>
        <v>0</v>
      </c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</row>
    <row r="28" spans="4:47" x14ac:dyDescent="0.25">
      <c r="D28" s="21">
        <v>22</v>
      </c>
      <c r="E28" s="26" t="s">
        <v>179</v>
      </c>
      <c r="F28" s="20" t="s">
        <v>5</v>
      </c>
      <c r="G28" s="77">
        <v>40</v>
      </c>
      <c r="H28" s="20">
        <v>0</v>
      </c>
      <c r="I28" s="91">
        <v>0</v>
      </c>
      <c r="J28" s="22">
        <f t="shared" si="0"/>
        <v>0</v>
      </c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</row>
    <row r="29" spans="4:47" x14ac:dyDescent="0.25">
      <c r="D29" s="21">
        <v>23</v>
      </c>
      <c r="E29" s="25" t="s">
        <v>151</v>
      </c>
      <c r="F29" s="20" t="s">
        <v>5</v>
      </c>
      <c r="G29" s="77">
        <v>80</v>
      </c>
      <c r="H29" s="20">
        <v>0</v>
      </c>
      <c r="I29" s="91">
        <v>0</v>
      </c>
      <c r="J29" s="22">
        <f t="shared" si="0"/>
        <v>0</v>
      </c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</row>
    <row r="30" spans="4:47" x14ac:dyDescent="0.25">
      <c r="D30" s="21">
        <v>24</v>
      </c>
      <c r="E30" s="25" t="s">
        <v>152</v>
      </c>
      <c r="F30" s="20" t="s">
        <v>5</v>
      </c>
      <c r="G30" s="77">
        <v>40</v>
      </c>
      <c r="H30" s="20">
        <v>0</v>
      </c>
      <c r="I30" s="91">
        <v>0</v>
      </c>
      <c r="J30" s="22">
        <f t="shared" si="0"/>
        <v>0</v>
      </c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</row>
    <row r="31" spans="4:47" x14ac:dyDescent="0.25">
      <c r="D31" s="21">
        <v>25</v>
      </c>
      <c r="E31" s="25" t="s">
        <v>18</v>
      </c>
      <c r="F31" s="20" t="s">
        <v>5</v>
      </c>
      <c r="G31" s="77">
        <v>9</v>
      </c>
      <c r="H31" s="20">
        <v>0</v>
      </c>
      <c r="I31" s="91">
        <v>23</v>
      </c>
      <c r="J31" s="22">
        <f t="shared" si="0"/>
        <v>0</v>
      </c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</row>
    <row r="32" spans="4:47" x14ac:dyDescent="0.25">
      <c r="D32" s="21">
        <v>26</v>
      </c>
      <c r="E32" s="25" t="s">
        <v>19</v>
      </c>
      <c r="F32" s="20" t="s">
        <v>5</v>
      </c>
      <c r="G32" s="77">
        <v>105</v>
      </c>
      <c r="H32" s="20">
        <v>0</v>
      </c>
      <c r="I32" s="91">
        <v>8</v>
      </c>
      <c r="J32" s="22">
        <f t="shared" si="0"/>
        <v>0</v>
      </c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</row>
    <row r="33" spans="4:47" x14ac:dyDescent="0.25">
      <c r="D33" s="21">
        <v>27</v>
      </c>
      <c r="E33" s="25" t="s">
        <v>153</v>
      </c>
      <c r="F33" s="20" t="s">
        <v>5</v>
      </c>
      <c r="G33" s="77">
        <v>55</v>
      </c>
      <c r="H33" s="20">
        <v>0</v>
      </c>
      <c r="I33" s="91">
        <v>8</v>
      </c>
      <c r="J33" s="22">
        <f t="shared" si="0"/>
        <v>0</v>
      </c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</row>
    <row r="34" spans="4:47" x14ac:dyDescent="0.25">
      <c r="D34" s="21">
        <v>28</v>
      </c>
      <c r="E34" s="25" t="s">
        <v>20</v>
      </c>
      <c r="F34" s="20" t="s">
        <v>5</v>
      </c>
      <c r="G34" s="77">
        <v>375</v>
      </c>
      <c r="H34" s="20">
        <v>0</v>
      </c>
      <c r="I34" s="91">
        <v>0</v>
      </c>
      <c r="J34" s="22">
        <f t="shared" si="0"/>
        <v>0</v>
      </c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</row>
    <row r="35" spans="4:47" x14ac:dyDescent="0.25">
      <c r="D35" s="21">
        <v>29</v>
      </c>
      <c r="E35" s="25" t="s">
        <v>21</v>
      </c>
      <c r="F35" s="20" t="s">
        <v>5</v>
      </c>
      <c r="G35" s="77">
        <v>100</v>
      </c>
      <c r="H35" s="20">
        <v>0</v>
      </c>
      <c r="I35" s="91">
        <v>0</v>
      </c>
      <c r="J35" s="22">
        <f t="shared" si="0"/>
        <v>0</v>
      </c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</row>
    <row r="36" spans="4:47" x14ac:dyDescent="0.25">
      <c r="D36" s="21">
        <v>30</v>
      </c>
      <c r="E36" s="25" t="s">
        <v>22</v>
      </c>
      <c r="F36" s="20" t="s">
        <v>5</v>
      </c>
      <c r="G36" s="77">
        <v>110</v>
      </c>
      <c r="H36" s="20">
        <v>0</v>
      </c>
      <c r="I36" s="91">
        <v>0</v>
      </c>
      <c r="J36" s="22">
        <f t="shared" si="0"/>
        <v>0</v>
      </c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</row>
    <row r="37" spans="4:47" ht="25.5" x14ac:dyDescent="0.25">
      <c r="D37" s="21">
        <v>31</v>
      </c>
      <c r="E37" s="25" t="s">
        <v>23</v>
      </c>
      <c r="F37" s="20" t="s">
        <v>5</v>
      </c>
      <c r="G37" s="77">
        <v>115</v>
      </c>
      <c r="H37" s="20">
        <v>0</v>
      </c>
      <c r="I37" s="91">
        <v>0</v>
      </c>
      <c r="J37" s="22">
        <f t="shared" si="0"/>
        <v>0</v>
      </c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</row>
    <row r="38" spans="4:47" ht="25.5" x14ac:dyDescent="0.25">
      <c r="D38" s="21">
        <v>32</v>
      </c>
      <c r="E38" s="26" t="s">
        <v>24</v>
      </c>
      <c r="F38" s="20" t="s">
        <v>5</v>
      </c>
      <c r="G38" s="77">
        <v>100</v>
      </c>
      <c r="H38" s="20">
        <v>0</v>
      </c>
      <c r="I38" s="91">
        <v>0</v>
      </c>
      <c r="J38" s="22">
        <f t="shared" si="0"/>
        <v>0</v>
      </c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</row>
    <row r="39" spans="4:47" ht="25.5" x14ac:dyDescent="0.25">
      <c r="D39" s="21">
        <v>33</v>
      </c>
      <c r="E39" s="25" t="s">
        <v>25</v>
      </c>
      <c r="F39" s="20" t="s">
        <v>5</v>
      </c>
      <c r="G39" s="77">
        <v>100</v>
      </c>
      <c r="H39" s="20">
        <v>0</v>
      </c>
      <c r="I39" s="91">
        <v>0</v>
      </c>
      <c r="J39" s="22">
        <f t="shared" si="0"/>
        <v>0</v>
      </c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</row>
    <row r="40" spans="4:47" x14ac:dyDescent="0.25">
      <c r="D40" s="21">
        <v>34</v>
      </c>
      <c r="E40" s="26" t="s">
        <v>154</v>
      </c>
      <c r="F40" s="20" t="s">
        <v>5</v>
      </c>
      <c r="G40" s="77">
        <v>1</v>
      </c>
      <c r="H40" s="20">
        <v>0</v>
      </c>
      <c r="I40" s="91">
        <v>0</v>
      </c>
      <c r="J40" s="22">
        <f t="shared" si="0"/>
        <v>0</v>
      </c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</row>
    <row r="41" spans="4:47" x14ac:dyDescent="0.25">
      <c r="D41" s="21">
        <v>35</v>
      </c>
      <c r="E41" s="25" t="s">
        <v>26</v>
      </c>
      <c r="F41" s="20" t="s">
        <v>5</v>
      </c>
      <c r="G41" s="77">
        <v>55</v>
      </c>
      <c r="H41" s="20">
        <v>0</v>
      </c>
      <c r="I41" s="91">
        <v>0</v>
      </c>
      <c r="J41" s="22">
        <f t="shared" si="0"/>
        <v>0</v>
      </c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</row>
    <row r="42" spans="4:47" x14ac:dyDescent="0.25">
      <c r="D42" s="21">
        <v>36</v>
      </c>
      <c r="E42" s="26" t="s">
        <v>155</v>
      </c>
      <c r="F42" s="20" t="s">
        <v>5</v>
      </c>
      <c r="G42" s="77">
        <v>0</v>
      </c>
      <c r="H42" s="20">
        <v>0</v>
      </c>
      <c r="I42" s="91">
        <v>8</v>
      </c>
      <c r="J42" s="22">
        <f t="shared" si="0"/>
        <v>0</v>
      </c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</row>
    <row r="43" spans="4:47" x14ac:dyDescent="0.25">
      <c r="D43" s="21">
        <v>37</v>
      </c>
      <c r="E43" s="26" t="s">
        <v>156</v>
      </c>
      <c r="F43" s="20" t="s">
        <v>5</v>
      </c>
      <c r="G43" s="77">
        <v>1</v>
      </c>
      <c r="H43" s="20">
        <v>0</v>
      </c>
      <c r="I43" s="91">
        <v>0</v>
      </c>
      <c r="J43" s="22">
        <f t="shared" si="0"/>
        <v>0</v>
      </c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</row>
    <row r="44" spans="4:47" x14ac:dyDescent="0.25">
      <c r="D44" s="21">
        <v>38</v>
      </c>
      <c r="E44" s="25" t="s">
        <v>27</v>
      </c>
      <c r="F44" s="20" t="s">
        <v>5</v>
      </c>
      <c r="G44" s="77">
        <v>26</v>
      </c>
      <c r="H44" s="20">
        <v>0</v>
      </c>
      <c r="I44" s="91">
        <v>8</v>
      </c>
      <c r="J44" s="22">
        <f t="shared" si="0"/>
        <v>0</v>
      </c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</row>
    <row r="45" spans="4:47" x14ac:dyDescent="0.25">
      <c r="D45" s="21">
        <v>39</v>
      </c>
      <c r="E45" s="25" t="s">
        <v>210</v>
      </c>
      <c r="F45" s="20" t="s">
        <v>5</v>
      </c>
      <c r="G45" s="77">
        <v>0</v>
      </c>
      <c r="H45" s="20">
        <v>0</v>
      </c>
      <c r="I45" s="91">
        <v>0</v>
      </c>
      <c r="J45" s="22">
        <f t="shared" si="0"/>
        <v>0</v>
      </c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</row>
    <row r="46" spans="4:47" x14ac:dyDescent="0.25">
      <c r="D46" s="21">
        <v>40</v>
      </c>
      <c r="E46" s="25" t="s">
        <v>157</v>
      </c>
      <c r="F46" s="20" t="s">
        <v>5</v>
      </c>
      <c r="G46" s="77">
        <v>345</v>
      </c>
      <c r="H46" s="20">
        <v>0</v>
      </c>
      <c r="I46" s="91">
        <v>0</v>
      </c>
      <c r="J46" s="22">
        <f t="shared" si="0"/>
        <v>0</v>
      </c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</row>
    <row r="47" spans="4:47" x14ac:dyDescent="0.25">
      <c r="D47" s="21">
        <v>41</v>
      </c>
      <c r="E47" s="26" t="s">
        <v>158</v>
      </c>
      <c r="F47" s="20" t="s">
        <v>5</v>
      </c>
      <c r="G47" s="77">
        <v>15</v>
      </c>
      <c r="H47" s="20">
        <v>0</v>
      </c>
      <c r="I47" s="91">
        <v>0</v>
      </c>
      <c r="J47" s="22">
        <f t="shared" si="0"/>
        <v>0</v>
      </c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</row>
    <row r="48" spans="4:47" x14ac:dyDescent="0.25">
      <c r="D48" s="21">
        <v>42</v>
      </c>
      <c r="E48" s="25" t="s">
        <v>159</v>
      </c>
      <c r="F48" s="20" t="s">
        <v>5</v>
      </c>
      <c r="G48" s="77">
        <v>1</v>
      </c>
      <c r="H48" s="20">
        <v>0</v>
      </c>
      <c r="I48" s="91">
        <v>0</v>
      </c>
      <c r="J48" s="22">
        <f t="shared" si="0"/>
        <v>0</v>
      </c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</row>
    <row r="49" spans="4:47" x14ac:dyDescent="0.25">
      <c r="D49" s="21">
        <v>43</v>
      </c>
      <c r="E49" s="25" t="s">
        <v>28</v>
      </c>
      <c r="F49" s="20" t="s">
        <v>5</v>
      </c>
      <c r="G49" s="77">
        <v>225</v>
      </c>
      <c r="H49" s="20">
        <v>0</v>
      </c>
      <c r="I49" s="91">
        <v>0</v>
      </c>
      <c r="J49" s="22">
        <f t="shared" si="0"/>
        <v>0</v>
      </c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</row>
    <row r="50" spans="4:47" x14ac:dyDescent="0.25">
      <c r="D50" s="21">
        <v>44</v>
      </c>
      <c r="E50" s="25" t="s">
        <v>160</v>
      </c>
      <c r="F50" s="20" t="s">
        <v>5</v>
      </c>
      <c r="G50" s="77">
        <v>200</v>
      </c>
      <c r="H50" s="20">
        <v>0</v>
      </c>
      <c r="I50" s="91">
        <v>0</v>
      </c>
      <c r="J50" s="22">
        <f t="shared" si="0"/>
        <v>0</v>
      </c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</row>
    <row r="51" spans="4:47" ht="25.5" x14ac:dyDescent="0.25">
      <c r="D51" s="21">
        <v>45</v>
      </c>
      <c r="E51" s="25" t="s">
        <v>29</v>
      </c>
      <c r="F51" s="20" t="s">
        <v>5</v>
      </c>
      <c r="G51" s="77">
        <v>20</v>
      </c>
      <c r="H51" s="20">
        <v>0</v>
      </c>
      <c r="I51" s="91">
        <v>0</v>
      </c>
      <c r="J51" s="22">
        <f t="shared" si="0"/>
        <v>0</v>
      </c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</row>
    <row r="52" spans="4:47" x14ac:dyDescent="0.25">
      <c r="D52" s="21">
        <v>46</v>
      </c>
      <c r="E52" s="25" t="s">
        <v>30</v>
      </c>
      <c r="F52" s="20" t="s">
        <v>5</v>
      </c>
      <c r="G52" s="77">
        <v>163</v>
      </c>
      <c r="H52" s="20">
        <v>0</v>
      </c>
      <c r="I52" s="91">
        <v>0</v>
      </c>
      <c r="J52" s="22">
        <f t="shared" si="0"/>
        <v>0</v>
      </c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</row>
    <row r="53" spans="4:47" ht="25.5" x14ac:dyDescent="0.25">
      <c r="D53" s="21">
        <v>47</v>
      </c>
      <c r="E53" s="25" t="s">
        <v>31</v>
      </c>
      <c r="F53" s="20" t="s">
        <v>5</v>
      </c>
      <c r="G53" s="78">
        <v>1350</v>
      </c>
      <c r="H53" s="20">
        <v>0</v>
      </c>
      <c r="I53" s="91">
        <v>0</v>
      </c>
      <c r="J53" s="22">
        <f t="shared" si="0"/>
        <v>0</v>
      </c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</row>
    <row r="54" spans="4:47" x14ac:dyDescent="0.25">
      <c r="D54" s="21">
        <v>48</v>
      </c>
      <c r="E54" s="26" t="s">
        <v>32</v>
      </c>
      <c r="F54" s="20" t="s">
        <v>5</v>
      </c>
      <c r="G54" s="77">
        <v>0</v>
      </c>
      <c r="H54" s="20">
        <v>0</v>
      </c>
      <c r="I54" s="91">
        <v>0</v>
      </c>
      <c r="J54" s="22">
        <f t="shared" si="0"/>
        <v>0</v>
      </c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</row>
    <row r="55" spans="4:47" x14ac:dyDescent="0.25">
      <c r="D55" s="21">
        <v>49</v>
      </c>
      <c r="E55" s="25" t="s">
        <v>33</v>
      </c>
      <c r="F55" s="20" t="s">
        <v>5</v>
      </c>
      <c r="G55" s="77">
        <v>1</v>
      </c>
      <c r="H55" s="20"/>
      <c r="I55" s="91">
        <v>0</v>
      </c>
      <c r="J55" s="22">
        <f t="shared" si="0"/>
        <v>0</v>
      </c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</row>
    <row r="56" spans="4:47" ht="39.6" customHeight="1" x14ac:dyDescent="0.25">
      <c r="D56" s="21">
        <v>50</v>
      </c>
      <c r="E56" s="25" t="s">
        <v>34</v>
      </c>
      <c r="F56" s="20" t="s">
        <v>5</v>
      </c>
      <c r="G56" s="78">
        <v>10</v>
      </c>
      <c r="H56" s="20"/>
      <c r="I56" s="91">
        <v>0</v>
      </c>
      <c r="J56" s="22">
        <f t="shared" si="0"/>
        <v>0</v>
      </c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</row>
    <row r="57" spans="4:47" x14ac:dyDescent="0.25">
      <c r="D57" s="21">
        <v>51</v>
      </c>
      <c r="E57" s="25" t="s">
        <v>35</v>
      </c>
      <c r="F57" s="20" t="s">
        <v>5</v>
      </c>
      <c r="G57" s="77">
        <v>55</v>
      </c>
      <c r="H57" s="20"/>
      <c r="I57" s="91">
        <v>8</v>
      </c>
      <c r="J57" s="22">
        <f t="shared" si="0"/>
        <v>0</v>
      </c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</row>
    <row r="58" spans="4:47" x14ac:dyDescent="0.25">
      <c r="D58" s="21">
        <v>52</v>
      </c>
      <c r="E58" s="26" t="s">
        <v>36</v>
      </c>
      <c r="F58" s="20" t="s">
        <v>5</v>
      </c>
      <c r="G58" s="77">
        <v>125</v>
      </c>
      <c r="H58" s="20"/>
      <c r="I58" s="91">
        <v>23</v>
      </c>
      <c r="J58" s="22">
        <f t="shared" si="0"/>
        <v>0</v>
      </c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</row>
    <row r="59" spans="4:47" x14ac:dyDescent="0.25">
      <c r="D59" s="21">
        <v>53</v>
      </c>
      <c r="E59" s="25" t="s">
        <v>37</v>
      </c>
      <c r="F59" s="20" t="s">
        <v>5</v>
      </c>
      <c r="G59" s="77">
        <v>27</v>
      </c>
      <c r="H59" s="20"/>
      <c r="I59" s="91">
        <v>8</v>
      </c>
      <c r="J59" s="22">
        <f t="shared" si="0"/>
        <v>0</v>
      </c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</row>
    <row r="60" spans="4:47" x14ac:dyDescent="0.25">
      <c r="D60" s="21">
        <v>54</v>
      </c>
      <c r="E60" s="25" t="s">
        <v>38</v>
      </c>
      <c r="F60" s="20" t="s">
        <v>5</v>
      </c>
      <c r="G60" s="77">
        <v>65</v>
      </c>
      <c r="H60" s="20"/>
      <c r="I60" s="91">
        <v>23</v>
      </c>
      <c r="J60" s="22">
        <f t="shared" si="0"/>
        <v>0</v>
      </c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</row>
    <row r="61" spans="4:47" x14ac:dyDescent="0.25">
      <c r="D61" s="21">
        <v>55</v>
      </c>
      <c r="E61" s="25" t="s">
        <v>161</v>
      </c>
      <c r="F61" s="20" t="s">
        <v>5</v>
      </c>
      <c r="G61" s="77">
        <v>145</v>
      </c>
      <c r="H61" s="20"/>
      <c r="I61" s="91">
        <v>0</v>
      </c>
      <c r="J61" s="22">
        <f t="shared" si="0"/>
        <v>0</v>
      </c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</row>
    <row r="62" spans="4:47" x14ac:dyDescent="0.25">
      <c r="D62" s="21">
        <v>56</v>
      </c>
      <c r="E62" s="25" t="s">
        <v>39</v>
      </c>
      <c r="F62" s="20" t="s">
        <v>5</v>
      </c>
      <c r="G62" s="77">
        <v>118</v>
      </c>
      <c r="H62" s="20"/>
      <c r="I62" s="91">
        <v>0</v>
      </c>
      <c r="J62" s="22">
        <f t="shared" si="0"/>
        <v>0</v>
      </c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</row>
    <row r="63" spans="4:47" x14ac:dyDescent="0.25">
      <c r="D63" s="21">
        <v>57</v>
      </c>
      <c r="E63" s="26" t="s">
        <v>162</v>
      </c>
      <c r="F63" s="20" t="s">
        <v>5</v>
      </c>
      <c r="G63" s="77">
        <v>0</v>
      </c>
      <c r="H63" s="20"/>
      <c r="I63" s="91">
        <v>8</v>
      </c>
      <c r="J63" s="22">
        <f t="shared" si="0"/>
        <v>0</v>
      </c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</row>
    <row r="64" spans="4:47" x14ac:dyDescent="0.25">
      <c r="D64" s="21">
        <v>58</v>
      </c>
      <c r="E64" s="26" t="s">
        <v>163</v>
      </c>
      <c r="F64" s="20" t="s">
        <v>5</v>
      </c>
      <c r="G64" s="77">
        <v>1</v>
      </c>
      <c r="H64" s="20"/>
      <c r="I64" s="91">
        <v>8</v>
      </c>
      <c r="J64" s="22">
        <f t="shared" si="0"/>
        <v>0</v>
      </c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</row>
    <row r="65" spans="4:47" x14ac:dyDescent="0.25">
      <c r="D65" s="21">
        <v>59</v>
      </c>
      <c r="E65" s="26" t="s">
        <v>164</v>
      </c>
      <c r="F65" s="20" t="s">
        <v>5</v>
      </c>
      <c r="G65" s="77">
        <v>2</v>
      </c>
      <c r="H65" s="20"/>
      <c r="I65" s="91">
        <v>8</v>
      </c>
      <c r="J65" s="22">
        <f t="shared" si="0"/>
        <v>0</v>
      </c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</row>
    <row r="66" spans="4:47" ht="25.5" x14ac:dyDescent="0.25">
      <c r="D66" s="21">
        <v>60</v>
      </c>
      <c r="E66" s="25" t="s">
        <v>40</v>
      </c>
      <c r="F66" s="20" t="s">
        <v>5</v>
      </c>
      <c r="G66" s="77">
        <v>375</v>
      </c>
      <c r="H66" s="20"/>
      <c r="I66" s="91">
        <v>0</v>
      </c>
      <c r="J66" s="22">
        <f t="shared" si="0"/>
        <v>0</v>
      </c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</row>
    <row r="67" spans="4:47" x14ac:dyDescent="0.25">
      <c r="D67" s="21">
        <v>61</v>
      </c>
      <c r="E67" s="26" t="s">
        <v>165</v>
      </c>
      <c r="F67" s="20" t="s">
        <v>5</v>
      </c>
      <c r="G67" s="77">
        <v>2</v>
      </c>
      <c r="H67" s="20"/>
      <c r="I67" s="91">
        <v>8</v>
      </c>
      <c r="J67" s="22">
        <f t="shared" si="0"/>
        <v>0</v>
      </c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</row>
    <row r="68" spans="4:47" x14ac:dyDescent="0.25">
      <c r="D68" s="21">
        <v>62</v>
      </c>
      <c r="E68" s="26" t="s">
        <v>166</v>
      </c>
      <c r="F68" s="20" t="s">
        <v>5</v>
      </c>
      <c r="G68" s="77">
        <v>1</v>
      </c>
      <c r="H68" s="20"/>
      <c r="I68" s="91">
        <v>8</v>
      </c>
      <c r="J68" s="22">
        <f t="shared" si="0"/>
        <v>0</v>
      </c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</row>
    <row r="69" spans="4:47" x14ac:dyDescent="0.25">
      <c r="D69" s="21">
        <v>63</v>
      </c>
      <c r="E69" s="26" t="s">
        <v>167</v>
      </c>
      <c r="F69" s="20" t="s">
        <v>5</v>
      </c>
      <c r="G69" s="77">
        <v>15</v>
      </c>
      <c r="H69" s="20"/>
      <c r="I69" s="91">
        <v>0</v>
      </c>
      <c r="J69" s="22">
        <f t="shared" si="0"/>
        <v>0</v>
      </c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</row>
    <row r="70" spans="4:47" x14ac:dyDescent="0.25">
      <c r="D70" s="21">
        <v>64</v>
      </c>
      <c r="E70" s="25" t="s">
        <v>41</v>
      </c>
      <c r="F70" s="20" t="s">
        <v>5</v>
      </c>
      <c r="G70" s="77">
        <v>150</v>
      </c>
      <c r="H70" s="20"/>
      <c r="I70" s="91">
        <v>0</v>
      </c>
      <c r="J70" s="22">
        <f t="shared" si="0"/>
        <v>0</v>
      </c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</row>
    <row r="71" spans="4:47" x14ac:dyDescent="0.25">
      <c r="D71" s="21">
        <v>65</v>
      </c>
      <c r="E71" s="25" t="s">
        <v>42</v>
      </c>
      <c r="F71" s="20" t="s">
        <v>5</v>
      </c>
      <c r="G71" s="77">
        <v>25</v>
      </c>
      <c r="H71" s="20"/>
      <c r="I71" s="91">
        <v>23</v>
      </c>
      <c r="J71" s="22">
        <f t="shared" ref="J71:J92" si="1" xml:space="preserve"> SUM(G71*H71)</f>
        <v>0</v>
      </c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</row>
    <row r="72" spans="4:47" x14ac:dyDescent="0.25">
      <c r="D72" s="21">
        <v>66</v>
      </c>
      <c r="E72" s="26" t="s">
        <v>168</v>
      </c>
      <c r="F72" s="20" t="s">
        <v>5</v>
      </c>
      <c r="G72" s="77">
        <v>2</v>
      </c>
      <c r="H72" s="20"/>
      <c r="I72" s="91">
        <v>8</v>
      </c>
      <c r="J72" s="22">
        <f t="shared" si="1"/>
        <v>0</v>
      </c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</row>
    <row r="73" spans="4:47" x14ac:dyDescent="0.25">
      <c r="D73" s="21">
        <v>67</v>
      </c>
      <c r="E73" s="25" t="s">
        <v>43</v>
      </c>
      <c r="F73" s="20" t="s">
        <v>5</v>
      </c>
      <c r="G73" s="77">
        <v>0</v>
      </c>
      <c r="H73" s="20"/>
      <c r="I73" s="91">
        <v>8</v>
      </c>
      <c r="J73" s="22">
        <f t="shared" si="1"/>
        <v>0</v>
      </c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</row>
    <row r="74" spans="4:47" ht="25.5" x14ac:dyDescent="0.25">
      <c r="D74" s="21">
        <v>68</v>
      </c>
      <c r="E74" s="26" t="s">
        <v>171</v>
      </c>
      <c r="F74" s="20" t="s">
        <v>5</v>
      </c>
      <c r="G74" s="77">
        <v>12</v>
      </c>
      <c r="H74" s="20"/>
      <c r="I74" s="91">
        <v>8</v>
      </c>
      <c r="J74" s="22">
        <f t="shared" si="1"/>
        <v>0</v>
      </c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</row>
    <row r="75" spans="4:47" x14ac:dyDescent="0.25">
      <c r="D75" s="21">
        <v>69</v>
      </c>
      <c r="E75" s="26" t="s">
        <v>169</v>
      </c>
      <c r="F75" s="20" t="s">
        <v>5</v>
      </c>
      <c r="G75" s="77">
        <v>0</v>
      </c>
      <c r="H75" s="20"/>
      <c r="I75" s="91">
        <v>8</v>
      </c>
      <c r="J75" s="22">
        <f t="shared" si="1"/>
        <v>0</v>
      </c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</row>
    <row r="76" spans="4:47" x14ac:dyDescent="0.25">
      <c r="D76" s="21">
        <v>70</v>
      </c>
      <c r="E76" s="26" t="s">
        <v>170</v>
      </c>
      <c r="F76" s="20" t="s">
        <v>5</v>
      </c>
      <c r="G76" s="77">
        <v>1</v>
      </c>
      <c r="H76" s="20"/>
      <c r="I76" s="91">
        <v>8</v>
      </c>
      <c r="J76" s="22">
        <f t="shared" si="1"/>
        <v>0</v>
      </c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</row>
    <row r="77" spans="4:47" ht="25.5" x14ac:dyDescent="0.25">
      <c r="D77" s="21">
        <v>71</v>
      </c>
      <c r="E77" s="26" t="s">
        <v>211</v>
      </c>
      <c r="F77" s="20" t="s">
        <v>5</v>
      </c>
      <c r="G77" s="77">
        <v>3</v>
      </c>
      <c r="H77" s="20"/>
      <c r="I77" s="91">
        <v>8</v>
      </c>
      <c r="J77" s="22">
        <f t="shared" si="1"/>
        <v>0</v>
      </c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</row>
    <row r="78" spans="4:47" x14ac:dyDescent="0.25">
      <c r="D78" s="21">
        <v>72</v>
      </c>
      <c r="E78" s="25" t="s">
        <v>44</v>
      </c>
      <c r="F78" s="20" t="s">
        <v>5</v>
      </c>
      <c r="G78" s="77">
        <v>5</v>
      </c>
      <c r="H78" s="20"/>
      <c r="I78" s="91">
        <v>0</v>
      </c>
      <c r="J78" s="22">
        <f t="shared" si="1"/>
        <v>0</v>
      </c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</row>
    <row r="79" spans="4:47" x14ac:dyDescent="0.25">
      <c r="D79" s="21">
        <v>73</v>
      </c>
      <c r="E79" s="25" t="s">
        <v>172</v>
      </c>
      <c r="F79" s="20" t="s">
        <v>5</v>
      </c>
      <c r="G79" s="77">
        <v>137</v>
      </c>
      <c r="H79" s="20"/>
      <c r="I79" s="91">
        <v>0</v>
      </c>
      <c r="J79" s="22">
        <f t="shared" si="1"/>
        <v>0</v>
      </c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</row>
    <row r="80" spans="4:47" x14ac:dyDescent="0.25">
      <c r="D80" s="21">
        <v>74</v>
      </c>
      <c r="E80" s="25" t="s">
        <v>45</v>
      </c>
      <c r="F80" s="20" t="s">
        <v>5</v>
      </c>
      <c r="G80" s="77">
        <v>10</v>
      </c>
      <c r="H80" s="20"/>
      <c r="I80" s="91">
        <v>23</v>
      </c>
      <c r="J80" s="22">
        <f t="shared" si="1"/>
        <v>0</v>
      </c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</row>
    <row r="81" spans="4:47" x14ac:dyDescent="0.25">
      <c r="D81" s="21">
        <v>75</v>
      </c>
      <c r="E81" s="25" t="s">
        <v>173</v>
      </c>
      <c r="F81" s="20" t="s">
        <v>5</v>
      </c>
      <c r="G81" s="77">
        <v>80</v>
      </c>
      <c r="H81" s="20"/>
      <c r="I81" s="91">
        <v>23</v>
      </c>
      <c r="J81" s="22">
        <f t="shared" si="1"/>
        <v>0</v>
      </c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</row>
    <row r="82" spans="4:47" ht="25.5" x14ac:dyDescent="0.25">
      <c r="D82" s="21">
        <v>76</v>
      </c>
      <c r="E82" s="25" t="s">
        <v>46</v>
      </c>
      <c r="F82" s="20" t="s">
        <v>5</v>
      </c>
      <c r="G82" s="77">
        <v>82</v>
      </c>
      <c r="H82" s="20"/>
      <c r="I82" s="91">
        <v>8</v>
      </c>
      <c r="J82" s="22">
        <f t="shared" si="1"/>
        <v>0</v>
      </c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</row>
    <row r="83" spans="4:47" x14ac:dyDescent="0.25">
      <c r="D83" s="21">
        <v>77</v>
      </c>
      <c r="E83" s="25" t="s">
        <v>47</v>
      </c>
      <c r="F83" s="20" t="s">
        <v>5</v>
      </c>
      <c r="G83" s="77">
        <v>26</v>
      </c>
      <c r="H83" s="20"/>
      <c r="I83" s="91">
        <v>0</v>
      </c>
      <c r="J83" s="22">
        <f t="shared" si="1"/>
        <v>0</v>
      </c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</row>
    <row r="84" spans="4:47" x14ac:dyDescent="0.25">
      <c r="D84" s="21">
        <v>78</v>
      </c>
      <c r="E84" s="26" t="s">
        <v>181</v>
      </c>
      <c r="F84" s="20" t="s">
        <v>5</v>
      </c>
      <c r="G84" s="77">
        <v>33</v>
      </c>
      <c r="H84" s="20"/>
      <c r="I84" s="91">
        <v>0</v>
      </c>
      <c r="J84" s="22">
        <f t="shared" si="1"/>
        <v>0</v>
      </c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</row>
    <row r="85" spans="4:47" x14ac:dyDescent="0.25">
      <c r="D85" s="21">
        <v>79</v>
      </c>
      <c r="E85" s="26" t="s">
        <v>48</v>
      </c>
      <c r="F85" s="20" t="s">
        <v>5</v>
      </c>
      <c r="G85" s="77">
        <v>50</v>
      </c>
      <c r="H85" s="20"/>
      <c r="I85" s="91">
        <v>0</v>
      </c>
      <c r="J85" s="22">
        <f t="shared" si="1"/>
        <v>0</v>
      </c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</row>
    <row r="86" spans="4:47" x14ac:dyDescent="0.25">
      <c r="D86" s="21">
        <v>80</v>
      </c>
      <c r="E86" s="25" t="s">
        <v>49</v>
      </c>
      <c r="F86" s="20" t="s">
        <v>5</v>
      </c>
      <c r="G86" s="77">
        <v>2</v>
      </c>
      <c r="H86" s="20"/>
      <c r="I86" s="91">
        <v>0</v>
      </c>
      <c r="J86" s="22">
        <f t="shared" si="1"/>
        <v>0</v>
      </c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</row>
    <row r="87" spans="4:47" x14ac:dyDescent="0.25">
      <c r="D87" s="21">
        <v>81</v>
      </c>
      <c r="E87" s="25" t="s">
        <v>212</v>
      </c>
      <c r="F87" s="20" t="s">
        <v>5</v>
      </c>
      <c r="G87" s="77">
        <v>0</v>
      </c>
      <c r="H87" s="20"/>
      <c r="I87" s="91">
        <v>23</v>
      </c>
      <c r="J87" s="22">
        <f t="shared" si="1"/>
        <v>0</v>
      </c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</row>
    <row r="88" spans="4:47" x14ac:dyDescent="0.25">
      <c r="D88" s="21">
        <v>82</v>
      </c>
      <c r="E88" s="26" t="s">
        <v>174</v>
      </c>
      <c r="F88" s="20" t="s">
        <v>5</v>
      </c>
      <c r="G88" s="77">
        <v>95</v>
      </c>
      <c r="H88" s="20"/>
      <c r="I88" s="91">
        <v>23</v>
      </c>
      <c r="J88" s="22">
        <f t="shared" si="1"/>
        <v>0</v>
      </c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</row>
    <row r="89" spans="4:47" x14ac:dyDescent="0.25">
      <c r="D89" s="21">
        <v>83</v>
      </c>
      <c r="E89" s="26" t="s">
        <v>175</v>
      </c>
      <c r="F89" s="20" t="s">
        <v>5</v>
      </c>
      <c r="G89" s="77">
        <v>2</v>
      </c>
      <c r="H89" s="20"/>
      <c r="I89" s="91">
        <v>8</v>
      </c>
      <c r="J89" s="22">
        <f t="shared" si="1"/>
        <v>0</v>
      </c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</row>
    <row r="90" spans="4:47" x14ac:dyDescent="0.25">
      <c r="D90" s="67">
        <v>84</v>
      </c>
      <c r="E90" s="26" t="s">
        <v>176</v>
      </c>
      <c r="F90" s="70" t="s">
        <v>5</v>
      </c>
      <c r="G90" s="77">
        <v>1</v>
      </c>
      <c r="H90" s="20"/>
      <c r="I90" s="91">
        <v>8</v>
      </c>
      <c r="J90" s="22">
        <f t="shared" si="1"/>
        <v>0</v>
      </c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</row>
    <row r="91" spans="4:47" x14ac:dyDescent="0.25">
      <c r="D91" s="69">
        <v>85</v>
      </c>
      <c r="E91" s="26" t="s">
        <v>177</v>
      </c>
      <c r="F91" s="20" t="s">
        <v>5</v>
      </c>
      <c r="G91" s="77">
        <v>1</v>
      </c>
      <c r="H91" s="73"/>
      <c r="I91" s="92">
        <v>0</v>
      </c>
      <c r="J91" s="22">
        <f t="shared" si="1"/>
        <v>0</v>
      </c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</row>
    <row r="92" spans="4:47" ht="15.75" thickBot="1" x14ac:dyDescent="0.3">
      <c r="D92" s="68">
        <v>86</v>
      </c>
      <c r="E92" s="27" t="s">
        <v>178</v>
      </c>
      <c r="F92" s="71" t="s">
        <v>5</v>
      </c>
      <c r="G92" s="79">
        <v>0</v>
      </c>
      <c r="H92" s="89"/>
      <c r="I92" s="93">
        <v>8</v>
      </c>
      <c r="J92" s="90">
        <f t="shared" si="1"/>
        <v>0</v>
      </c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</row>
    <row r="93" spans="4:47" ht="15.75" thickBot="1" x14ac:dyDescent="0.3">
      <c r="H93" s="121" t="s">
        <v>141</v>
      </c>
      <c r="I93" s="122"/>
      <c r="J93" s="119">
        <f>SUM(J7:J90)</f>
        <v>0</v>
      </c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</row>
    <row r="94" spans="4:47" x14ac:dyDescent="0.25">
      <c r="H94" s="31" t="s">
        <v>140</v>
      </c>
      <c r="I94" s="33">
        <v>0</v>
      </c>
      <c r="J94" s="118">
        <f>(J91+J86+J85+J84+J83+J79+J78+J66++J70+J69+J62+J61+J55+J53+J52+J56+J51+J50+J49+J48+J47+J46+J43+J41+J40+J39+J38+J37+J36+J35+J34+J30+J29+J28+J25+J23+J22+J21+J20+J14+J13+J12+J11+J10+J9+J8+J7)</f>
        <v>0</v>
      </c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</row>
    <row r="95" spans="4:47" x14ac:dyDescent="0.25">
      <c r="H95" s="31"/>
      <c r="I95" s="33">
        <v>0.05</v>
      </c>
      <c r="J95" s="29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</row>
    <row r="96" spans="4:47" x14ac:dyDescent="0.25">
      <c r="H96" s="31"/>
      <c r="I96" s="33">
        <v>0.08</v>
      </c>
      <c r="J96" s="74">
        <f>(J89+J90+J82+J77+J76+J74+J72+J68+J67+J65+J64+J59+J57+J44+J42+J33+J32+J24+J19+J17+J16+J15)*108%</f>
        <v>0</v>
      </c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</row>
    <row r="97" spans="8:47" ht="15.75" thickBot="1" x14ac:dyDescent="0.3">
      <c r="H97" s="31"/>
      <c r="I97" s="33">
        <v>0.23</v>
      </c>
      <c r="J97" s="75">
        <f>(J88+J87+J81+J80+J71+J60+J58+J31+J27+J26+J18)*123%</f>
        <v>0</v>
      </c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</row>
    <row r="98" spans="8:47" ht="15.75" thickBot="1" x14ac:dyDescent="0.3">
      <c r="H98" s="58" t="s">
        <v>142</v>
      </c>
      <c r="I98" s="59"/>
      <c r="J98" s="76">
        <f>SUM(J94:J97)</f>
        <v>0</v>
      </c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</row>
    <row r="99" spans="8:47" x14ac:dyDescent="0.25"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</row>
    <row r="100" spans="8:47" x14ac:dyDescent="0.25"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</row>
    <row r="101" spans="8:47" x14ac:dyDescent="0.25"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</row>
    <row r="102" spans="8:47" x14ac:dyDescent="0.25"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</row>
    <row r="103" spans="8:47" x14ac:dyDescent="0.25"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</row>
    <row r="104" spans="8:47" x14ac:dyDescent="0.25"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</row>
    <row r="105" spans="8:47" x14ac:dyDescent="0.25"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</row>
    <row r="106" spans="8:47" x14ac:dyDescent="0.25"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</row>
    <row r="107" spans="8:47" x14ac:dyDescent="0.25"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</row>
    <row r="108" spans="8:47" x14ac:dyDescent="0.25"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</row>
    <row r="109" spans="8:47" x14ac:dyDescent="0.25"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</row>
    <row r="110" spans="8:47" x14ac:dyDescent="0.25"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</row>
    <row r="111" spans="8:47" x14ac:dyDescent="0.25"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</row>
    <row r="112" spans="8:47" x14ac:dyDescent="0.25"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</row>
    <row r="113" spans="12:47" x14ac:dyDescent="0.25"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</row>
    <row r="114" spans="12:47" x14ac:dyDescent="0.25"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</row>
    <row r="115" spans="12:47" x14ac:dyDescent="0.25"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</row>
    <row r="116" spans="12:47" x14ac:dyDescent="0.25"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</row>
    <row r="117" spans="12:47" x14ac:dyDescent="0.25"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</row>
    <row r="118" spans="12:47" x14ac:dyDescent="0.25"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</row>
    <row r="119" spans="12:47" x14ac:dyDescent="0.25"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</row>
    <row r="120" spans="12:47" x14ac:dyDescent="0.25"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</row>
    <row r="121" spans="12:47" x14ac:dyDescent="0.25"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</row>
    <row r="122" spans="12:47" x14ac:dyDescent="0.25"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</row>
    <row r="123" spans="12:47" x14ac:dyDescent="0.25"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</row>
    <row r="124" spans="12:47" x14ac:dyDescent="0.25"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</row>
    <row r="125" spans="12:47" x14ac:dyDescent="0.25"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</row>
    <row r="126" spans="12:47" x14ac:dyDescent="0.25"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</row>
    <row r="127" spans="12:47" x14ac:dyDescent="0.25"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</row>
    <row r="128" spans="12:47" x14ac:dyDescent="0.25"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</row>
    <row r="129" spans="12:47" x14ac:dyDescent="0.25"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</row>
    <row r="130" spans="12:47" x14ac:dyDescent="0.25"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</row>
    <row r="131" spans="12:47" x14ac:dyDescent="0.25"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</row>
    <row r="132" spans="12:47" x14ac:dyDescent="0.25"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</row>
    <row r="133" spans="12:47" x14ac:dyDescent="0.25"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</row>
    <row r="134" spans="12:47" x14ac:dyDescent="0.25"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</row>
    <row r="135" spans="12:47" x14ac:dyDescent="0.25"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</row>
    <row r="136" spans="12:47" x14ac:dyDescent="0.25"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</row>
    <row r="137" spans="12:47" x14ac:dyDescent="0.25"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</row>
    <row r="138" spans="12:47" x14ac:dyDescent="0.25"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</row>
    <row r="139" spans="12:47" x14ac:dyDescent="0.25"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</row>
    <row r="140" spans="12:47" x14ac:dyDescent="0.25"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</row>
    <row r="141" spans="12:47" x14ac:dyDescent="0.25"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</row>
    <row r="142" spans="12:47" x14ac:dyDescent="0.25"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</row>
    <row r="143" spans="12:47" x14ac:dyDescent="0.25"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</row>
    <row r="144" spans="12:47" x14ac:dyDescent="0.25"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</row>
    <row r="145" spans="12:47" x14ac:dyDescent="0.25"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</row>
    <row r="146" spans="12:47" x14ac:dyDescent="0.25"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</row>
    <row r="147" spans="12:47" x14ac:dyDescent="0.25"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</row>
    <row r="148" spans="12:47" x14ac:dyDescent="0.25"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</row>
    <row r="149" spans="12:47" x14ac:dyDescent="0.25"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</row>
    <row r="150" spans="12:47" x14ac:dyDescent="0.25"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</row>
    <row r="151" spans="12:47" x14ac:dyDescent="0.25"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</row>
    <row r="152" spans="12:47" x14ac:dyDescent="0.25"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</row>
    <row r="153" spans="12:47" x14ac:dyDescent="0.25"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</row>
    <row r="154" spans="12:47" x14ac:dyDescent="0.25"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</row>
    <row r="155" spans="12:47" x14ac:dyDescent="0.25"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</row>
    <row r="156" spans="12:47" x14ac:dyDescent="0.25"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</row>
    <row r="157" spans="12:47" x14ac:dyDescent="0.25"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</row>
    <row r="158" spans="12:47" x14ac:dyDescent="0.25"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</row>
    <row r="159" spans="12:47" x14ac:dyDescent="0.25"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</row>
    <row r="160" spans="12:47" x14ac:dyDescent="0.25"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</row>
    <row r="161" spans="12:47" x14ac:dyDescent="0.25"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</row>
    <row r="162" spans="12:47" x14ac:dyDescent="0.25"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</row>
    <row r="163" spans="12:47" x14ac:dyDescent="0.25"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</row>
    <row r="164" spans="12:47" x14ac:dyDescent="0.25"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</row>
    <row r="165" spans="12:47" x14ac:dyDescent="0.25"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</row>
    <row r="166" spans="12:47" x14ac:dyDescent="0.25"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</row>
    <row r="167" spans="12:47" x14ac:dyDescent="0.25"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</row>
    <row r="168" spans="12:47" x14ac:dyDescent="0.25"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</row>
    <row r="169" spans="12:47" x14ac:dyDescent="0.25"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</row>
    <row r="170" spans="12:47" x14ac:dyDescent="0.25"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</row>
    <row r="171" spans="12:47" x14ac:dyDescent="0.25"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</row>
    <row r="172" spans="12:47" x14ac:dyDescent="0.25"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</row>
    <row r="173" spans="12:47" x14ac:dyDescent="0.25"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</row>
    <row r="174" spans="12:47" x14ac:dyDescent="0.25"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</row>
    <row r="175" spans="12:47" x14ac:dyDescent="0.25"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</row>
    <row r="176" spans="12:47" x14ac:dyDescent="0.25"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</row>
    <row r="177" spans="12:47" x14ac:dyDescent="0.25"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</row>
    <row r="178" spans="12:47" x14ac:dyDescent="0.25"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</row>
    <row r="179" spans="12:47" x14ac:dyDescent="0.25"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</row>
    <row r="180" spans="12:47" x14ac:dyDescent="0.25"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</row>
    <row r="181" spans="12:47" x14ac:dyDescent="0.25"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</row>
    <row r="182" spans="12:47" x14ac:dyDescent="0.25"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</row>
    <row r="183" spans="12:47" x14ac:dyDescent="0.25"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</row>
    <row r="184" spans="12:47" x14ac:dyDescent="0.25"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</row>
    <row r="185" spans="12:47" x14ac:dyDescent="0.25"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</row>
    <row r="186" spans="12:47" x14ac:dyDescent="0.25"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</row>
    <row r="187" spans="12:47" x14ac:dyDescent="0.25"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</row>
    <row r="188" spans="12:47" x14ac:dyDescent="0.25"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</row>
    <row r="189" spans="12:47" x14ac:dyDescent="0.25"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</row>
    <row r="190" spans="12:47" x14ac:dyDescent="0.25"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</row>
    <row r="191" spans="12:47" x14ac:dyDescent="0.25"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</row>
    <row r="192" spans="12:47" x14ac:dyDescent="0.25"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</row>
    <row r="193" spans="12:47" x14ac:dyDescent="0.25"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</row>
    <row r="194" spans="12:47" x14ac:dyDescent="0.25"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</row>
    <row r="195" spans="12:47" x14ac:dyDescent="0.25"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</row>
    <row r="196" spans="12:47" x14ac:dyDescent="0.25"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</row>
    <row r="197" spans="12:47" x14ac:dyDescent="0.25"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</row>
    <row r="198" spans="12:47" x14ac:dyDescent="0.25"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</row>
    <row r="199" spans="12:47" x14ac:dyDescent="0.25"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</row>
    <row r="200" spans="12:47" x14ac:dyDescent="0.25"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</row>
    <row r="201" spans="12:47" x14ac:dyDescent="0.25"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</row>
    <row r="202" spans="12:47" x14ac:dyDescent="0.25"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</row>
    <row r="203" spans="12:47" x14ac:dyDescent="0.25"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</row>
    <row r="204" spans="12:47" x14ac:dyDescent="0.25"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</row>
    <row r="205" spans="12:47" x14ac:dyDescent="0.25"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</row>
    <row r="206" spans="12:47" x14ac:dyDescent="0.25"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</row>
    <row r="207" spans="12:47" x14ac:dyDescent="0.25"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</row>
    <row r="208" spans="12:47" x14ac:dyDescent="0.25"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</row>
    <row r="209" spans="12:47" x14ac:dyDescent="0.25"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</row>
    <row r="210" spans="12:47" x14ac:dyDescent="0.25"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</row>
    <row r="211" spans="12:47" x14ac:dyDescent="0.25"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</row>
    <row r="212" spans="12:47" x14ac:dyDescent="0.25"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</row>
    <row r="213" spans="12:47" x14ac:dyDescent="0.25"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</row>
    <row r="214" spans="12:47" x14ac:dyDescent="0.25"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</row>
    <row r="215" spans="12:47" x14ac:dyDescent="0.25"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</row>
    <row r="216" spans="12:47" x14ac:dyDescent="0.25"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</row>
    <row r="217" spans="12:47" x14ac:dyDescent="0.25"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</row>
    <row r="218" spans="12:47" x14ac:dyDescent="0.25"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</row>
    <row r="219" spans="12:47" x14ac:dyDescent="0.25"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</row>
    <row r="220" spans="12:47" x14ac:dyDescent="0.25"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</row>
    <row r="221" spans="12:47" x14ac:dyDescent="0.25"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</row>
    <row r="222" spans="12:47" x14ac:dyDescent="0.25"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</row>
    <row r="223" spans="12:47" x14ac:dyDescent="0.25"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</row>
    <row r="224" spans="12:47" x14ac:dyDescent="0.25"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</row>
    <row r="225" spans="12:47" x14ac:dyDescent="0.25"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</row>
    <row r="226" spans="12:47" x14ac:dyDescent="0.25"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</row>
    <row r="227" spans="12:47" x14ac:dyDescent="0.25"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</row>
    <row r="228" spans="12:47" x14ac:dyDescent="0.25"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</row>
    <row r="229" spans="12:47" x14ac:dyDescent="0.25"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</row>
    <row r="230" spans="12:47" x14ac:dyDescent="0.25"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</row>
    <row r="231" spans="12:47" x14ac:dyDescent="0.25"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</row>
    <row r="232" spans="12:47" x14ac:dyDescent="0.25"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</row>
    <row r="233" spans="12:47" x14ac:dyDescent="0.25"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</row>
    <row r="234" spans="12:47" x14ac:dyDescent="0.25"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</row>
    <row r="235" spans="12:47" x14ac:dyDescent="0.25"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</row>
    <row r="236" spans="12:47" x14ac:dyDescent="0.25"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</row>
    <row r="237" spans="12:47" x14ac:dyDescent="0.25"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</row>
    <row r="238" spans="12:47" x14ac:dyDescent="0.25"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</row>
    <row r="239" spans="12:47" x14ac:dyDescent="0.25"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</row>
    <row r="240" spans="12:47" x14ac:dyDescent="0.25"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</row>
    <row r="241" spans="12:47" x14ac:dyDescent="0.25"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</row>
    <row r="242" spans="12:47" x14ac:dyDescent="0.25"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</row>
    <row r="243" spans="12:47" x14ac:dyDescent="0.25"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</row>
    <row r="244" spans="12:47" x14ac:dyDescent="0.25"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</row>
    <row r="245" spans="12:47" x14ac:dyDescent="0.25"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</row>
    <row r="246" spans="12:47" x14ac:dyDescent="0.25"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</row>
    <row r="247" spans="12:47" x14ac:dyDescent="0.25"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</row>
    <row r="248" spans="12:47" x14ac:dyDescent="0.25"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</row>
    <row r="249" spans="12:47" x14ac:dyDescent="0.25"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</row>
    <row r="250" spans="12:47" x14ac:dyDescent="0.25"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</row>
    <row r="251" spans="12:47" x14ac:dyDescent="0.25"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</row>
    <row r="252" spans="12:47" x14ac:dyDescent="0.25"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</row>
    <row r="253" spans="12:47" x14ac:dyDescent="0.25"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</row>
    <row r="254" spans="12:47" x14ac:dyDescent="0.25"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</row>
    <row r="255" spans="12:47" x14ac:dyDescent="0.25"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</row>
    <row r="256" spans="12:47" x14ac:dyDescent="0.25"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</row>
    <row r="257" spans="12:47" x14ac:dyDescent="0.25"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</row>
    <row r="258" spans="12:47" x14ac:dyDescent="0.25"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</row>
    <row r="259" spans="12:47" x14ac:dyDescent="0.25"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</row>
    <row r="260" spans="12:47" x14ac:dyDescent="0.25"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</row>
    <row r="261" spans="12:47" x14ac:dyDescent="0.25"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</row>
    <row r="262" spans="12:47" x14ac:dyDescent="0.25"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</row>
    <row r="263" spans="12:47" x14ac:dyDescent="0.25"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</row>
    <row r="264" spans="12:47" x14ac:dyDescent="0.25"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</row>
    <row r="265" spans="12:47" x14ac:dyDescent="0.25"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</row>
    <row r="266" spans="12:47" x14ac:dyDescent="0.25"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</row>
    <row r="267" spans="12:47" x14ac:dyDescent="0.25"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</row>
    <row r="268" spans="12:47" x14ac:dyDescent="0.25"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</row>
    <row r="269" spans="12:47" x14ac:dyDescent="0.25"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</row>
    <row r="270" spans="12:47" x14ac:dyDescent="0.25"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</row>
    <row r="271" spans="12:47" x14ac:dyDescent="0.25"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</row>
    <row r="272" spans="12:47" x14ac:dyDescent="0.25"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</row>
    <row r="273" spans="12:47" x14ac:dyDescent="0.25"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</row>
    <row r="274" spans="12:47" x14ac:dyDescent="0.25"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</row>
    <row r="275" spans="12:47" x14ac:dyDescent="0.25"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</row>
    <row r="276" spans="12:47" x14ac:dyDescent="0.25"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</row>
    <row r="277" spans="12:47" x14ac:dyDescent="0.25"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</row>
    <row r="278" spans="12:47" x14ac:dyDescent="0.25"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</row>
    <row r="279" spans="12:47" x14ac:dyDescent="0.25"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</row>
    <row r="280" spans="12:47" x14ac:dyDescent="0.25"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</row>
    <row r="281" spans="12:47" x14ac:dyDescent="0.25"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</row>
    <row r="282" spans="12:47" x14ac:dyDescent="0.25"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</row>
    <row r="283" spans="12:47" x14ac:dyDescent="0.25"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</row>
    <row r="284" spans="12:47" x14ac:dyDescent="0.25"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</row>
    <row r="285" spans="12:47" x14ac:dyDescent="0.25"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</row>
    <row r="286" spans="12:47" x14ac:dyDescent="0.25"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</row>
    <row r="287" spans="12:47" x14ac:dyDescent="0.25"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</row>
    <row r="288" spans="12:47" x14ac:dyDescent="0.25"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</row>
    <row r="289" spans="12:47" x14ac:dyDescent="0.25"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</row>
    <row r="290" spans="12:47" x14ac:dyDescent="0.25"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</row>
    <row r="291" spans="12:47" x14ac:dyDescent="0.25"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</row>
    <row r="292" spans="12:47" x14ac:dyDescent="0.25"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</row>
    <row r="293" spans="12:47" x14ac:dyDescent="0.25"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</row>
    <row r="294" spans="12:47" x14ac:dyDescent="0.25"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</row>
    <row r="295" spans="12:47" x14ac:dyDescent="0.25"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</row>
    <row r="296" spans="12:47" x14ac:dyDescent="0.25"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</row>
    <row r="297" spans="12:47" x14ac:dyDescent="0.25"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</row>
    <row r="298" spans="12:47" x14ac:dyDescent="0.25"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</row>
    <row r="299" spans="12:47" x14ac:dyDescent="0.25"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</row>
    <row r="300" spans="12:47" x14ac:dyDescent="0.25"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</row>
    <row r="301" spans="12:47" x14ac:dyDescent="0.25"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</row>
    <row r="302" spans="12:47" x14ac:dyDescent="0.25"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</row>
    <row r="303" spans="12:47" x14ac:dyDescent="0.25"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</row>
    <row r="304" spans="12:47" x14ac:dyDescent="0.25"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</row>
    <row r="305" spans="12:47" x14ac:dyDescent="0.25"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</row>
    <row r="306" spans="12:47" x14ac:dyDescent="0.25"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</row>
    <row r="307" spans="12:47" x14ac:dyDescent="0.25"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</row>
    <row r="308" spans="12:47" x14ac:dyDescent="0.25"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</row>
    <row r="309" spans="12:47" x14ac:dyDescent="0.25"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</row>
    <row r="310" spans="12:47" x14ac:dyDescent="0.25"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</row>
    <row r="311" spans="12:47" x14ac:dyDescent="0.25"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</row>
    <row r="312" spans="12:47" x14ac:dyDescent="0.25"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</row>
    <row r="313" spans="12:47" x14ac:dyDescent="0.25"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</row>
    <row r="314" spans="12:47" x14ac:dyDescent="0.25"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</row>
    <row r="315" spans="12:47" x14ac:dyDescent="0.25"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</row>
    <row r="316" spans="12:47" x14ac:dyDescent="0.25"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</row>
    <row r="317" spans="12:47" x14ac:dyDescent="0.25"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</row>
    <row r="318" spans="12:47" x14ac:dyDescent="0.25"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</row>
    <row r="319" spans="12:47" x14ac:dyDescent="0.25"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</row>
    <row r="320" spans="12:47" x14ac:dyDescent="0.25"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</row>
    <row r="321" spans="12:47" x14ac:dyDescent="0.25"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</row>
    <row r="322" spans="12:47" x14ac:dyDescent="0.25"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</row>
    <row r="323" spans="12:47" x14ac:dyDescent="0.25"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</row>
    <row r="324" spans="12:47" x14ac:dyDescent="0.25"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</row>
    <row r="325" spans="12:47" x14ac:dyDescent="0.25"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  <c r="AU325" s="28"/>
    </row>
    <row r="326" spans="12:47" x14ac:dyDescent="0.25"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  <c r="AU326" s="28"/>
    </row>
    <row r="327" spans="12:47" x14ac:dyDescent="0.25"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</row>
    <row r="328" spans="12:47" x14ac:dyDescent="0.25"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</row>
    <row r="329" spans="12:47" x14ac:dyDescent="0.25"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</row>
    <row r="330" spans="12:47" x14ac:dyDescent="0.25"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  <c r="AU330" s="28"/>
    </row>
    <row r="331" spans="12:47" x14ac:dyDescent="0.25"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</row>
    <row r="332" spans="12:47" x14ac:dyDescent="0.25"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</row>
    <row r="333" spans="12:47" x14ac:dyDescent="0.25"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</row>
    <row r="334" spans="12:47" x14ac:dyDescent="0.25"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/>
    </row>
    <row r="335" spans="12:47" x14ac:dyDescent="0.25"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</row>
    <row r="336" spans="12:47" x14ac:dyDescent="0.25"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</row>
    <row r="337" spans="12:47" x14ac:dyDescent="0.25"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</row>
    <row r="338" spans="12:47" x14ac:dyDescent="0.25"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8"/>
      <c r="AQ338" s="28"/>
      <c r="AR338" s="28"/>
      <c r="AS338" s="28"/>
      <c r="AT338" s="28"/>
      <c r="AU338" s="28"/>
    </row>
    <row r="339" spans="12:47" x14ac:dyDescent="0.25"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</row>
    <row r="340" spans="12:47" x14ac:dyDescent="0.25"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</row>
    <row r="341" spans="12:47" x14ac:dyDescent="0.25"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</row>
    <row r="342" spans="12:47" x14ac:dyDescent="0.25"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N342" s="28"/>
      <c r="AO342" s="28"/>
      <c r="AP342" s="28"/>
      <c r="AQ342" s="28"/>
      <c r="AR342" s="28"/>
      <c r="AS342" s="28"/>
      <c r="AT342" s="28"/>
      <c r="AU342" s="28"/>
    </row>
    <row r="343" spans="12:47" x14ac:dyDescent="0.25"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</row>
    <row r="344" spans="12:47" x14ac:dyDescent="0.25"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</row>
    <row r="345" spans="12:47" x14ac:dyDescent="0.25"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</row>
    <row r="346" spans="12:47" x14ac:dyDescent="0.25"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  <c r="AU346" s="28"/>
    </row>
    <row r="347" spans="12:47" x14ac:dyDescent="0.25"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</row>
    <row r="348" spans="12:47" x14ac:dyDescent="0.25"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</row>
    <row r="349" spans="12:47" x14ac:dyDescent="0.25"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</row>
    <row r="350" spans="12:47" x14ac:dyDescent="0.25"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</row>
    <row r="351" spans="12:47" x14ac:dyDescent="0.25"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</row>
    <row r="352" spans="12:47" x14ac:dyDescent="0.25"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</row>
    <row r="353" spans="12:47" x14ac:dyDescent="0.25"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</row>
    <row r="354" spans="12:47" x14ac:dyDescent="0.25"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  <c r="AU354" s="28"/>
    </row>
    <row r="355" spans="12:47" x14ac:dyDescent="0.25"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</row>
    <row r="356" spans="12:47" x14ac:dyDescent="0.25"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</row>
    <row r="357" spans="12:47" x14ac:dyDescent="0.25"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</row>
    <row r="358" spans="12:47" x14ac:dyDescent="0.25"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8"/>
      <c r="AS358" s="28"/>
      <c r="AT358" s="28"/>
      <c r="AU358" s="28"/>
    </row>
    <row r="359" spans="12:47" x14ac:dyDescent="0.25"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</row>
    <row r="360" spans="12:47" x14ac:dyDescent="0.25"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</row>
    <row r="361" spans="12:47" x14ac:dyDescent="0.25"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</row>
    <row r="362" spans="12:47" x14ac:dyDescent="0.25"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  <c r="AU362" s="28"/>
    </row>
    <row r="363" spans="12:47" x14ac:dyDescent="0.25"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</row>
    <row r="364" spans="12:47" x14ac:dyDescent="0.25"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</row>
    <row r="365" spans="12:47" x14ac:dyDescent="0.25"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/>
      <c r="AU365" s="28"/>
    </row>
    <row r="366" spans="12:47" x14ac:dyDescent="0.25"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</row>
    <row r="367" spans="12:47" x14ac:dyDescent="0.25"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</row>
    <row r="368" spans="12:47" x14ac:dyDescent="0.25"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8"/>
      <c r="AS368" s="28"/>
      <c r="AT368" s="28"/>
      <c r="AU368" s="28"/>
    </row>
    <row r="369" spans="12:47" x14ac:dyDescent="0.25"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</row>
    <row r="370" spans="12:47" x14ac:dyDescent="0.25"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</row>
    <row r="371" spans="12:47" x14ac:dyDescent="0.25"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</row>
    <row r="372" spans="12:47" x14ac:dyDescent="0.25"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  <c r="AU372" s="28"/>
    </row>
    <row r="373" spans="12:47" x14ac:dyDescent="0.25"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</row>
    <row r="374" spans="12:47" x14ac:dyDescent="0.25"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</row>
    <row r="375" spans="12:47" x14ac:dyDescent="0.25"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</row>
    <row r="376" spans="12:47" x14ac:dyDescent="0.25"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  <c r="AP376" s="28"/>
      <c r="AQ376" s="28"/>
      <c r="AR376" s="28"/>
      <c r="AS376" s="28"/>
      <c r="AT376" s="28"/>
      <c r="AU376" s="28"/>
    </row>
    <row r="377" spans="12:47" x14ac:dyDescent="0.25"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</row>
    <row r="378" spans="12:47" x14ac:dyDescent="0.25"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</row>
    <row r="379" spans="12:47" x14ac:dyDescent="0.25"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</row>
    <row r="380" spans="12:47" x14ac:dyDescent="0.25"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  <c r="AU380" s="28"/>
    </row>
    <row r="381" spans="12:47" x14ac:dyDescent="0.25"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  <c r="AU381" s="28"/>
    </row>
    <row r="382" spans="12:47" x14ac:dyDescent="0.25"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</row>
    <row r="383" spans="12:47" x14ac:dyDescent="0.25"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</row>
    <row r="384" spans="12:47" x14ac:dyDescent="0.25"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  <c r="AU384" s="28"/>
    </row>
    <row r="385" spans="12:47" x14ac:dyDescent="0.25"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</row>
    <row r="386" spans="12:47" x14ac:dyDescent="0.25"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</row>
    <row r="387" spans="12:47" x14ac:dyDescent="0.25"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</row>
    <row r="388" spans="12:47" x14ac:dyDescent="0.25"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  <c r="AP388" s="28"/>
      <c r="AQ388" s="28"/>
      <c r="AR388" s="28"/>
      <c r="AS388" s="28"/>
      <c r="AT388" s="28"/>
      <c r="AU388" s="28"/>
    </row>
    <row r="389" spans="12:47" x14ac:dyDescent="0.25"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</row>
    <row r="390" spans="12:47" x14ac:dyDescent="0.25"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</row>
    <row r="391" spans="12:47" x14ac:dyDescent="0.25"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</row>
    <row r="392" spans="12:47" x14ac:dyDescent="0.25"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  <c r="AN392" s="28"/>
      <c r="AO392" s="28"/>
      <c r="AP392" s="28"/>
      <c r="AQ392" s="28"/>
      <c r="AR392" s="28"/>
      <c r="AS392" s="28"/>
      <c r="AT392" s="28"/>
      <c r="AU392" s="28"/>
    </row>
    <row r="393" spans="12:47" x14ac:dyDescent="0.25"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</row>
    <row r="394" spans="12:47" x14ac:dyDescent="0.25"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</row>
    <row r="395" spans="12:47" x14ac:dyDescent="0.25"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</row>
    <row r="396" spans="12:47" x14ac:dyDescent="0.25"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8"/>
      <c r="AQ396" s="28"/>
      <c r="AR396" s="28"/>
      <c r="AS396" s="28"/>
      <c r="AT396" s="28"/>
      <c r="AU396" s="28"/>
    </row>
    <row r="397" spans="12:47" x14ac:dyDescent="0.25"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</row>
    <row r="398" spans="12:47" x14ac:dyDescent="0.25"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</row>
    <row r="399" spans="12:47" x14ac:dyDescent="0.25"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</row>
    <row r="400" spans="12:47" x14ac:dyDescent="0.25"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  <c r="AN400" s="28"/>
      <c r="AO400" s="28"/>
      <c r="AP400" s="28"/>
      <c r="AQ400" s="28"/>
      <c r="AR400" s="28"/>
      <c r="AS400" s="28"/>
      <c r="AT400" s="28"/>
      <c r="AU400" s="28"/>
    </row>
    <row r="401" spans="12:47" x14ac:dyDescent="0.25"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</row>
    <row r="402" spans="12:47" x14ac:dyDescent="0.25"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</row>
    <row r="403" spans="12:47" x14ac:dyDescent="0.25"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</row>
    <row r="404" spans="12:47" x14ac:dyDescent="0.25"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8"/>
      <c r="AQ404" s="28"/>
      <c r="AR404" s="28"/>
      <c r="AS404" s="28"/>
      <c r="AT404" s="28"/>
      <c r="AU404" s="28"/>
    </row>
    <row r="405" spans="12:47" x14ac:dyDescent="0.25"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</row>
    <row r="406" spans="12:47" x14ac:dyDescent="0.25"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</row>
    <row r="407" spans="12:47" x14ac:dyDescent="0.25"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</row>
    <row r="408" spans="12:47" x14ac:dyDescent="0.25"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  <c r="AN408" s="28"/>
      <c r="AO408" s="28"/>
      <c r="AP408" s="28"/>
      <c r="AQ408" s="28"/>
      <c r="AR408" s="28"/>
      <c r="AS408" s="28"/>
      <c r="AT408" s="28"/>
      <c r="AU408" s="28"/>
    </row>
    <row r="409" spans="12:47" x14ac:dyDescent="0.25"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</row>
    <row r="410" spans="12:47" x14ac:dyDescent="0.25"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</row>
    <row r="411" spans="12:47" x14ac:dyDescent="0.25"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</row>
    <row r="412" spans="12:47" x14ac:dyDescent="0.25"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  <c r="AN412" s="28"/>
      <c r="AO412" s="28"/>
      <c r="AP412" s="28"/>
      <c r="AQ412" s="28"/>
      <c r="AR412" s="28"/>
      <c r="AS412" s="28"/>
      <c r="AT412" s="28"/>
      <c r="AU412" s="28"/>
    </row>
    <row r="413" spans="12:47" x14ac:dyDescent="0.25"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</row>
    <row r="414" spans="12:47" x14ac:dyDescent="0.25"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</row>
    <row r="415" spans="12:47" x14ac:dyDescent="0.25"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  <c r="AN415" s="28"/>
      <c r="AO415" s="28"/>
      <c r="AP415" s="28"/>
      <c r="AQ415" s="28"/>
      <c r="AR415" s="28"/>
      <c r="AS415" s="28"/>
      <c r="AT415" s="28"/>
      <c r="AU415" s="28"/>
    </row>
    <row r="416" spans="12:47" x14ac:dyDescent="0.25"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</row>
    <row r="417" spans="12:47" x14ac:dyDescent="0.25"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</row>
    <row r="418" spans="12:47" x14ac:dyDescent="0.25"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  <c r="AN418" s="28"/>
      <c r="AO418" s="28"/>
      <c r="AP418" s="28"/>
      <c r="AQ418" s="28"/>
      <c r="AR418" s="28"/>
      <c r="AS418" s="28"/>
      <c r="AT418" s="28"/>
      <c r="AU418" s="28"/>
    </row>
    <row r="419" spans="12:47" x14ac:dyDescent="0.25"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</row>
    <row r="420" spans="12:47" x14ac:dyDescent="0.25"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</row>
    <row r="421" spans="12:47" x14ac:dyDescent="0.25"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</row>
    <row r="422" spans="12:47" x14ac:dyDescent="0.25"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</row>
    <row r="423" spans="12:47" x14ac:dyDescent="0.25"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8"/>
      <c r="AQ423" s="28"/>
      <c r="AR423" s="28"/>
      <c r="AS423" s="28"/>
      <c r="AT423" s="28"/>
      <c r="AU423" s="28"/>
    </row>
    <row r="424" spans="12:47" x14ac:dyDescent="0.25"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</row>
    <row r="425" spans="12:47" x14ac:dyDescent="0.25"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</row>
    <row r="426" spans="12:47" x14ac:dyDescent="0.25"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</row>
    <row r="427" spans="12:47" x14ac:dyDescent="0.25"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  <c r="AN427" s="28"/>
      <c r="AO427" s="28"/>
      <c r="AP427" s="28"/>
      <c r="AQ427" s="28"/>
      <c r="AR427" s="28"/>
      <c r="AS427" s="28"/>
      <c r="AT427" s="28"/>
      <c r="AU427" s="28"/>
    </row>
    <row r="428" spans="12:47" x14ac:dyDescent="0.25"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</row>
    <row r="429" spans="12:47" x14ac:dyDescent="0.25"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</row>
    <row r="430" spans="12:47" x14ac:dyDescent="0.25"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</row>
    <row r="431" spans="12:47" x14ac:dyDescent="0.25"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  <c r="AN431" s="28"/>
      <c r="AO431" s="28"/>
      <c r="AP431" s="28"/>
      <c r="AQ431" s="28"/>
      <c r="AR431" s="28"/>
      <c r="AS431" s="28"/>
      <c r="AT431" s="28"/>
      <c r="AU431" s="28"/>
    </row>
    <row r="432" spans="12:47" x14ac:dyDescent="0.25"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</row>
    <row r="433" spans="12:47" x14ac:dyDescent="0.25"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</row>
    <row r="434" spans="12:47" x14ac:dyDescent="0.25"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</row>
    <row r="435" spans="12:47" x14ac:dyDescent="0.25"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  <c r="AJ435" s="28"/>
      <c r="AK435" s="28"/>
      <c r="AL435" s="28"/>
      <c r="AM435" s="28"/>
      <c r="AN435" s="28"/>
      <c r="AO435" s="28"/>
      <c r="AP435" s="28"/>
      <c r="AQ435" s="28"/>
      <c r="AR435" s="28"/>
      <c r="AS435" s="28"/>
      <c r="AT435" s="28"/>
      <c r="AU435" s="28"/>
    </row>
    <row r="436" spans="12:47" x14ac:dyDescent="0.25"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</row>
    <row r="437" spans="12:47" x14ac:dyDescent="0.25"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</row>
    <row r="438" spans="12:47" x14ac:dyDescent="0.25"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</row>
    <row r="439" spans="12:47" x14ac:dyDescent="0.25"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  <c r="AE439" s="28"/>
      <c r="AF439" s="28"/>
      <c r="AG439" s="28"/>
      <c r="AH439" s="28"/>
      <c r="AI439" s="28"/>
      <c r="AJ439" s="28"/>
      <c r="AK439" s="28"/>
      <c r="AL439" s="28"/>
      <c r="AM439" s="28"/>
      <c r="AN439" s="28"/>
      <c r="AO439" s="28"/>
      <c r="AP439" s="28"/>
      <c r="AQ439" s="28"/>
      <c r="AR439" s="28"/>
      <c r="AS439" s="28"/>
      <c r="AT439" s="28"/>
      <c r="AU439" s="28"/>
    </row>
    <row r="440" spans="12:47" x14ac:dyDescent="0.25"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</row>
    <row r="441" spans="12:47" x14ac:dyDescent="0.25"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</row>
    <row r="442" spans="12:47" x14ac:dyDescent="0.25"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</row>
    <row r="443" spans="12:47" x14ac:dyDescent="0.25"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  <c r="AE443" s="28"/>
      <c r="AF443" s="28"/>
      <c r="AG443" s="28"/>
      <c r="AH443" s="28"/>
      <c r="AI443" s="28"/>
      <c r="AJ443" s="28"/>
      <c r="AK443" s="28"/>
      <c r="AL443" s="28"/>
      <c r="AM443" s="28"/>
      <c r="AN443" s="28"/>
      <c r="AO443" s="28"/>
      <c r="AP443" s="28"/>
      <c r="AQ443" s="28"/>
      <c r="AR443" s="28"/>
      <c r="AS443" s="28"/>
      <c r="AT443" s="28"/>
      <c r="AU443" s="28"/>
    </row>
    <row r="444" spans="12:47" x14ac:dyDescent="0.25"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</row>
    <row r="445" spans="12:47" x14ac:dyDescent="0.25"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</row>
    <row r="446" spans="12:47" x14ac:dyDescent="0.25"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  <c r="AE446" s="28"/>
      <c r="AF446" s="28"/>
      <c r="AG446" s="28"/>
      <c r="AH446" s="28"/>
      <c r="AI446" s="28"/>
      <c r="AJ446" s="28"/>
      <c r="AK446" s="28"/>
      <c r="AL446" s="28"/>
      <c r="AM446" s="28"/>
      <c r="AN446" s="28"/>
      <c r="AO446" s="28"/>
      <c r="AP446" s="28"/>
      <c r="AQ446" s="28"/>
      <c r="AR446" s="28"/>
      <c r="AS446" s="28"/>
      <c r="AT446" s="28"/>
      <c r="AU446" s="28"/>
    </row>
    <row r="447" spans="12:47" x14ac:dyDescent="0.25"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</row>
    <row r="448" spans="12:47" x14ac:dyDescent="0.25"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</row>
    <row r="449" spans="12:47" x14ac:dyDescent="0.25"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</row>
    <row r="450" spans="12:47" x14ac:dyDescent="0.25"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  <c r="AE450" s="28"/>
      <c r="AF450" s="28"/>
      <c r="AG450" s="28"/>
      <c r="AH450" s="28"/>
      <c r="AI450" s="28"/>
      <c r="AJ450" s="28"/>
      <c r="AK450" s="28"/>
      <c r="AL450" s="28"/>
      <c r="AM450" s="28"/>
      <c r="AN450" s="28"/>
      <c r="AO450" s="28"/>
      <c r="AP450" s="28"/>
      <c r="AQ450" s="28"/>
      <c r="AR450" s="28"/>
      <c r="AS450" s="28"/>
      <c r="AT450" s="28"/>
      <c r="AU450" s="28"/>
    </row>
    <row r="451" spans="12:47" x14ac:dyDescent="0.25"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</row>
    <row r="452" spans="12:47" x14ac:dyDescent="0.25"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</row>
    <row r="453" spans="12:47" x14ac:dyDescent="0.25"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</row>
    <row r="454" spans="12:47" x14ac:dyDescent="0.25"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28"/>
      <c r="AK454" s="28"/>
      <c r="AL454" s="28"/>
      <c r="AM454" s="28"/>
      <c r="AN454" s="28"/>
      <c r="AO454" s="28"/>
      <c r="AP454" s="28"/>
      <c r="AQ454" s="28"/>
      <c r="AR454" s="28"/>
      <c r="AS454" s="28"/>
      <c r="AT454" s="28"/>
      <c r="AU454" s="28"/>
    </row>
    <row r="455" spans="12:47" x14ac:dyDescent="0.25"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</row>
    <row r="456" spans="12:47" x14ac:dyDescent="0.25"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</row>
    <row r="457" spans="12:47" x14ac:dyDescent="0.25"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</row>
    <row r="458" spans="12:47" x14ac:dyDescent="0.25"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  <c r="AE458" s="28"/>
      <c r="AF458" s="28"/>
      <c r="AG458" s="28"/>
      <c r="AH458" s="28"/>
      <c r="AI458" s="28"/>
      <c r="AJ458" s="28"/>
      <c r="AK458" s="28"/>
      <c r="AL458" s="28"/>
      <c r="AM458" s="28"/>
      <c r="AN458" s="28"/>
      <c r="AO458" s="28"/>
      <c r="AP458" s="28"/>
      <c r="AQ458" s="28"/>
      <c r="AR458" s="28"/>
      <c r="AS458" s="28"/>
      <c r="AT458" s="28"/>
      <c r="AU458" s="28"/>
    </row>
    <row r="459" spans="12:47" x14ac:dyDescent="0.25"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</row>
    <row r="460" spans="12:47" x14ac:dyDescent="0.25"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</row>
    <row r="461" spans="12:47" x14ac:dyDescent="0.25"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</row>
    <row r="462" spans="12:47" x14ac:dyDescent="0.25"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  <c r="AH462" s="28"/>
      <c r="AI462" s="28"/>
      <c r="AJ462" s="28"/>
      <c r="AK462" s="28"/>
      <c r="AL462" s="28"/>
      <c r="AM462" s="28"/>
      <c r="AN462" s="28"/>
      <c r="AO462" s="28"/>
      <c r="AP462" s="28"/>
      <c r="AQ462" s="28"/>
      <c r="AR462" s="28"/>
      <c r="AS462" s="28"/>
      <c r="AT462" s="28"/>
      <c r="AU462" s="28"/>
    </row>
    <row r="463" spans="12:47" x14ac:dyDescent="0.25"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</row>
    <row r="464" spans="12:47" x14ac:dyDescent="0.25"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</row>
    <row r="465" spans="12:47" x14ac:dyDescent="0.25"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</row>
    <row r="466" spans="12:47" x14ac:dyDescent="0.25"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  <c r="AF466" s="28"/>
      <c r="AG466" s="28"/>
      <c r="AH466" s="28"/>
      <c r="AI466" s="28"/>
      <c r="AJ466" s="28"/>
      <c r="AK466" s="28"/>
      <c r="AL466" s="28"/>
      <c r="AM466" s="28"/>
      <c r="AN466" s="28"/>
      <c r="AO466" s="28"/>
      <c r="AP466" s="28"/>
      <c r="AQ466" s="28"/>
      <c r="AR466" s="28"/>
      <c r="AS466" s="28"/>
      <c r="AT466" s="28"/>
      <c r="AU466" s="28"/>
    </row>
    <row r="467" spans="12:47" x14ac:dyDescent="0.25"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</row>
    <row r="468" spans="12:47" x14ac:dyDescent="0.25"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</row>
    <row r="469" spans="12:47" x14ac:dyDescent="0.25"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</row>
    <row r="470" spans="12:47" x14ac:dyDescent="0.25"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  <c r="AE470" s="28"/>
      <c r="AF470" s="28"/>
      <c r="AG470" s="28"/>
      <c r="AH470" s="28"/>
      <c r="AI470" s="28"/>
      <c r="AJ470" s="28"/>
      <c r="AK470" s="28"/>
      <c r="AL470" s="28"/>
      <c r="AM470" s="28"/>
      <c r="AN470" s="28"/>
      <c r="AO470" s="28"/>
      <c r="AP470" s="28"/>
      <c r="AQ470" s="28"/>
      <c r="AR470" s="28"/>
      <c r="AS470" s="28"/>
      <c r="AT470" s="28"/>
      <c r="AU470" s="28"/>
    </row>
    <row r="471" spans="12:47" x14ac:dyDescent="0.25"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  <c r="AE471" s="28"/>
      <c r="AF471" s="28"/>
      <c r="AG471" s="28"/>
      <c r="AH471" s="28"/>
      <c r="AI471" s="28"/>
      <c r="AJ471" s="28"/>
      <c r="AK471" s="28"/>
      <c r="AL471" s="28"/>
      <c r="AM471" s="28"/>
      <c r="AN471" s="28"/>
      <c r="AO471" s="28"/>
      <c r="AP471" s="28"/>
      <c r="AQ471" s="28"/>
      <c r="AR471" s="28"/>
      <c r="AS471" s="28"/>
      <c r="AT471" s="28"/>
      <c r="AU471" s="28"/>
    </row>
    <row r="472" spans="12:47" x14ac:dyDescent="0.25"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  <c r="AF472" s="28"/>
      <c r="AG472" s="28"/>
      <c r="AH472" s="28"/>
      <c r="AI472" s="28"/>
      <c r="AJ472" s="28"/>
      <c r="AK472" s="28"/>
      <c r="AL472" s="28"/>
      <c r="AM472" s="28"/>
      <c r="AN472" s="28"/>
      <c r="AO472" s="28"/>
      <c r="AP472" s="28"/>
      <c r="AQ472" s="28"/>
      <c r="AR472" s="28"/>
      <c r="AS472" s="28"/>
      <c r="AT472" s="28"/>
      <c r="AU472" s="28"/>
    </row>
    <row r="473" spans="12:47" x14ac:dyDescent="0.25"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</row>
    <row r="474" spans="12:47" x14ac:dyDescent="0.25"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</row>
    <row r="475" spans="12:47" x14ac:dyDescent="0.25"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</row>
    <row r="476" spans="12:47" x14ac:dyDescent="0.25"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  <c r="AG476" s="28"/>
      <c r="AH476" s="28"/>
      <c r="AI476" s="28"/>
      <c r="AJ476" s="28"/>
      <c r="AK476" s="28"/>
      <c r="AL476" s="28"/>
      <c r="AM476" s="28"/>
      <c r="AN476" s="28"/>
      <c r="AO476" s="28"/>
      <c r="AP476" s="28"/>
      <c r="AQ476" s="28"/>
      <c r="AR476" s="28"/>
      <c r="AS476" s="28"/>
      <c r="AT476" s="28"/>
      <c r="AU476" s="28"/>
    </row>
    <row r="477" spans="12:47" x14ac:dyDescent="0.25"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  <c r="AE477" s="28"/>
      <c r="AF477" s="28"/>
      <c r="AG477" s="28"/>
      <c r="AH477" s="28"/>
      <c r="AI477" s="28"/>
      <c r="AJ477" s="28"/>
      <c r="AK477" s="28"/>
      <c r="AL477" s="28"/>
      <c r="AM477" s="28"/>
      <c r="AN477" s="28"/>
      <c r="AO477" s="28"/>
      <c r="AP477" s="28"/>
      <c r="AQ477" s="28"/>
      <c r="AR477" s="28"/>
      <c r="AS477" s="28"/>
      <c r="AT477" s="28"/>
      <c r="AU477" s="28"/>
    </row>
    <row r="478" spans="12:47" x14ac:dyDescent="0.25"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  <c r="AE478" s="28"/>
      <c r="AF478" s="28"/>
      <c r="AG478" s="28"/>
      <c r="AH478" s="28"/>
      <c r="AI478" s="28"/>
      <c r="AJ478" s="28"/>
      <c r="AK478" s="28"/>
      <c r="AL478" s="28"/>
      <c r="AM478" s="28"/>
      <c r="AN478" s="28"/>
      <c r="AO478" s="28"/>
      <c r="AP478" s="28"/>
      <c r="AQ478" s="28"/>
      <c r="AR478" s="28"/>
      <c r="AS478" s="28"/>
      <c r="AT478" s="28"/>
      <c r="AU478" s="28"/>
    </row>
    <row r="479" spans="12:47" x14ac:dyDescent="0.25"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  <c r="AE479" s="28"/>
      <c r="AF479" s="28"/>
      <c r="AG479" s="28"/>
      <c r="AH479" s="28"/>
      <c r="AI479" s="28"/>
      <c r="AJ479" s="28"/>
      <c r="AK479" s="28"/>
      <c r="AL479" s="28"/>
      <c r="AM479" s="28"/>
      <c r="AN479" s="28"/>
      <c r="AO479" s="28"/>
      <c r="AP479" s="28"/>
      <c r="AQ479" s="28"/>
      <c r="AR479" s="28"/>
      <c r="AS479" s="28"/>
      <c r="AT479" s="28"/>
      <c r="AU479" s="28"/>
    </row>
    <row r="480" spans="12:47" x14ac:dyDescent="0.25"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  <c r="AE480" s="28"/>
      <c r="AF480" s="28"/>
      <c r="AG480" s="28"/>
      <c r="AH480" s="28"/>
      <c r="AI480" s="28"/>
      <c r="AJ480" s="28"/>
      <c r="AK480" s="28"/>
      <c r="AL480" s="28"/>
      <c r="AM480" s="28"/>
      <c r="AN480" s="28"/>
      <c r="AO480" s="28"/>
      <c r="AP480" s="28"/>
      <c r="AQ480" s="28"/>
      <c r="AR480" s="28"/>
      <c r="AS480" s="28"/>
      <c r="AT480" s="28"/>
      <c r="AU480" s="28"/>
    </row>
    <row r="481" spans="12:47" x14ac:dyDescent="0.25"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</row>
    <row r="482" spans="12:47" x14ac:dyDescent="0.25"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</row>
    <row r="483" spans="12:47" x14ac:dyDescent="0.25"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  <c r="AE483" s="28"/>
      <c r="AF483" s="28"/>
      <c r="AG483" s="28"/>
      <c r="AH483" s="28"/>
      <c r="AI483" s="28"/>
      <c r="AJ483" s="28"/>
      <c r="AK483" s="28"/>
      <c r="AL483" s="28"/>
      <c r="AM483" s="28"/>
      <c r="AN483" s="28"/>
      <c r="AO483" s="28"/>
      <c r="AP483" s="28"/>
      <c r="AQ483" s="28"/>
      <c r="AR483" s="28"/>
      <c r="AS483" s="28"/>
      <c r="AT483" s="28"/>
      <c r="AU483" s="28"/>
    </row>
    <row r="484" spans="12:47" x14ac:dyDescent="0.25"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  <c r="AH484" s="28"/>
      <c r="AI484" s="28"/>
      <c r="AJ484" s="28"/>
      <c r="AK484" s="28"/>
      <c r="AL484" s="28"/>
      <c r="AM484" s="28"/>
      <c r="AN484" s="28"/>
      <c r="AO484" s="28"/>
      <c r="AP484" s="28"/>
      <c r="AQ484" s="28"/>
      <c r="AR484" s="28"/>
      <c r="AS484" s="28"/>
      <c r="AT484" s="28"/>
      <c r="AU484" s="28"/>
    </row>
    <row r="485" spans="12:47" x14ac:dyDescent="0.25"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  <c r="AH485" s="28"/>
      <c r="AI485" s="28"/>
      <c r="AJ485" s="28"/>
      <c r="AK485" s="28"/>
      <c r="AL485" s="28"/>
      <c r="AM485" s="28"/>
      <c r="AN485" s="28"/>
      <c r="AO485" s="28"/>
      <c r="AP485" s="28"/>
      <c r="AQ485" s="28"/>
      <c r="AR485" s="28"/>
      <c r="AS485" s="28"/>
      <c r="AT485" s="28"/>
      <c r="AU485" s="28"/>
    </row>
    <row r="486" spans="12:47" x14ac:dyDescent="0.25"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  <c r="AN486" s="28"/>
      <c r="AO486" s="28"/>
      <c r="AP486" s="28"/>
      <c r="AQ486" s="28"/>
      <c r="AR486" s="28"/>
      <c r="AS486" s="28"/>
      <c r="AT486" s="28"/>
      <c r="AU486" s="28"/>
    </row>
    <row r="487" spans="12:47" x14ac:dyDescent="0.25"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  <c r="AP487" s="28"/>
      <c r="AQ487" s="28"/>
      <c r="AR487" s="28"/>
      <c r="AS487" s="28"/>
      <c r="AT487" s="28"/>
      <c r="AU487" s="28"/>
    </row>
    <row r="488" spans="12:47" x14ac:dyDescent="0.25"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  <c r="AO488" s="28"/>
      <c r="AP488" s="28"/>
      <c r="AQ488" s="28"/>
      <c r="AR488" s="28"/>
      <c r="AS488" s="28"/>
      <c r="AT488" s="28"/>
      <c r="AU488" s="28"/>
    </row>
    <row r="489" spans="12:47" x14ac:dyDescent="0.25"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  <c r="AO489" s="28"/>
      <c r="AP489" s="28"/>
      <c r="AQ489" s="28"/>
      <c r="AR489" s="28"/>
      <c r="AS489" s="28"/>
      <c r="AT489" s="28"/>
      <c r="AU489" s="28"/>
    </row>
    <row r="490" spans="12:47" x14ac:dyDescent="0.25"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  <c r="AH490" s="28"/>
      <c r="AI490" s="28"/>
      <c r="AJ490" s="28"/>
      <c r="AK490" s="28"/>
      <c r="AL490" s="28"/>
      <c r="AM490" s="28"/>
      <c r="AN490" s="28"/>
      <c r="AO490" s="28"/>
      <c r="AP490" s="28"/>
      <c r="AQ490" s="28"/>
      <c r="AR490" s="28"/>
      <c r="AS490" s="28"/>
      <c r="AT490" s="28"/>
      <c r="AU490" s="28"/>
    </row>
    <row r="491" spans="12:47" x14ac:dyDescent="0.25"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  <c r="AH491" s="28"/>
      <c r="AI491" s="28"/>
      <c r="AJ491" s="28"/>
      <c r="AK491" s="28"/>
      <c r="AL491" s="28"/>
      <c r="AM491" s="28"/>
      <c r="AN491" s="28"/>
      <c r="AO491" s="28"/>
      <c r="AP491" s="28"/>
      <c r="AQ491" s="28"/>
      <c r="AR491" s="28"/>
      <c r="AS491" s="28"/>
      <c r="AT491" s="28"/>
      <c r="AU491" s="28"/>
    </row>
    <row r="492" spans="12:47" x14ac:dyDescent="0.25"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  <c r="AG492" s="28"/>
      <c r="AH492" s="28"/>
      <c r="AI492" s="28"/>
      <c r="AJ492" s="28"/>
      <c r="AK492" s="28"/>
      <c r="AL492" s="28"/>
      <c r="AM492" s="28"/>
      <c r="AN492" s="28"/>
      <c r="AO492" s="28"/>
      <c r="AP492" s="28"/>
      <c r="AQ492" s="28"/>
      <c r="AR492" s="28"/>
      <c r="AS492" s="28"/>
      <c r="AT492" s="28"/>
      <c r="AU492" s="28"/>
    </row>
    <row r="493" spans="12:47" x14ac:dyDescent="0.25"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  <c r="AG493" s="28"/>
      <c r="AH493" s="28"/>
      <c r="AI493" s="28"/>
      <c r="AJ493" s="28"/>
      <c r="AK493" s="28"/>
      <c r="AL493" s="28"/>
      <c r="AM493" s="28"/>
      <c r="AN493" s="28"/>
      <c r="AO493" s="28"/>
      <c r="AP493" s="28"/>
      <c r="AQ493" s="28"/>
      <c r="AR493" s="28"/>
      <c r="AS493" s="28"/>
      <c r="AT493" s="28"/>
      <c r="AU493" s="28"/>
    </row>
    <row r="494" spans="12:47" x14ac:dyDescent="0.25"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  <c r="AH494" s="28"/>
      <c r="AI494" s="28"/>
      <c r="AJ494" s="28"/>
      <c r="AK494" s="28"/>
      <c r="AL494" s="28"/>
      <c r="AM494" s="28"/>
      <c r="AN494" s="28"/>
      <c r="AO494" s="28"/>
      <c r="AP494" s="28"/>
      <c r="AQ494" s="28"/>
      <c r="AR494" s="28"/>
      <c r="AS494" s="28"/>
      <c r="AT494" s="28"/>
      <c r="AU494" s="28"/>
    </row>
    <row r="495" spans="12:47" x14ac:dyDescent="0.25"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  <c r="AG495" s="28"/>
      <c r="AH495" s="28"/>
      <c r="AI495" s="28"/>
      <c r="AJ495" s="28"/>
      <c r="AK495" s="28"/>
      <c r="AL495" s="28"/>
      <c r="AM495" s="28"/>
      <c r="AN495" s="28"/>
      <c r="AO495" s="28"/>
      <c r="AP495" s="28"/>
      <c r="AQ495" s="28"/>
      <c r="AR495" s="28"/>
      <c r="AS495" s="28"/>
      <c r="AT495" s="28"/>
      <c r="AU495" s="28"/>
    </row>
    <row r="496" spans="12:47" x14ac:dyDescent="0.25"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  <c r="AH496" s="28"/>
      <c r="AI496" s="28"/>
      <c r="AJ496" s="28"/>
      <c r="AK496" s="28"/>
      <c r="AL496" s="28"/>
      <c r="AM496" s="28"/>
      <c r="AN496" s="28"/>
      <c r="AO496" s="28"/>
      <c r="AP496" s="28"/>
      <c r="AQ496" s="28"/>
      <c r="AR496" s="28"/>
      <c r="AS496" s="28"/>
      <c r="AT496" s="28"/>
      <c r="AU496" s="28"/>
    </row>
    <row r="497" spans="12:47" x14ac:dyDescent="0.25"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  <c r="AH497" s="28"/>
      <c r="AI497" s="28"/>
      <c r="AJ497" s="28"/>
      <c r="AK497" s="28"/>
      <c r="AL497" s="28"/>
      <c r="AM497" s="28"/>
      <c r="AN497" s="28"/>
      <c r="AO497" s="28"/>
      <c r="AP497" s="28"/>
      <c r="AQ497" s="28"/>
      <c r="AR497" s="28"/>
      <c r="AS497" s="28"/>
      <c r="AT497" s="28"/>
      <c r="AU497" s="28"/>
    </row>
    <row r="498" spans="12:47" x14ac:dyDescent="0.25"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  <c r="AG498" s="28"/>
      <c r="AH498" s="28"/>
      <c r="AI498" s="28"/>
      <c r="AJ498" s="28"/>
      <c r="AK498" s="28"/>
      <c r="AL498" s="28"/>
      <c r="AM498" s="28"/>
      <c r="AN498" s="28"/>
      <c r="AO498" s="28"/>
      <c r="AP498" s="28"/>
      <c r="AQ498" s="28"/>
      <c r="AR498" s="28"/>
      <c r="AS498" s="28"/>
      <c r="AT498" s="28"/>
      <c r="AU498" s="28"/>
    </row>
    <row r="499" spans="12:47" x14ac:dyDescent="0.25"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  <c r="AG499" s="28"/>
      <c r="AH499" s="28"/>
      <c r="AI499" s="28"/>
      <c r="AJ499" s="28"/>
      <c r="AK499" s="28"/>
      <c r="AL499" s="28"/>
      <c r="AM499" s="28"/>
      <c r="AN499" s="28"/>
      <c r="AO499" s="28"/>
      <c r="AP499" s="28"/>
      <c r="AQ499" s="28"/>
      <c r="AR499" s="28"/>
      <c r="AS499" s="28"/>
      <c r="AT499" s="28"/>
      <c r="AU499" s="28"/>
    </row>
    <row r="500" spans="12:47" x14ac:dyDescent="0.25"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  <c r="AH500" s="28"/>
      <c r="AI500" s="28"/>
      <c r="AJ500" s="28"/>
      <c r="AK500" s="28"/>
      <c r="AL500" s="28"/>
      <c r="AM500" s="28"/>
      <c r="AN500" s="28"/>
      <c r="AO500" s="28"/>
      <c r="AP500" s="28"/>
      <c r="AQ500" s="28"/>
      <c r="AR500" s="28"/>
      <c r="AS500" s="28"/>
      <c r="AT500" s="28"/>
      <c r="AU500" s="28"/>
    </row>
    <row r="501" spans="12:47" x14ac:dyDescent="0.25"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  <c r="AO501" s="28"/>
      <c r="AP501" s="28"/>
      <c r="AQ501" s="28"/>
      <c r="AR501" s="28"/>
      <c r="AS501" s="28"/>
      <c r="AT501" s="28"/>
      <c r="AU501" s="28"/>
    </row>
    <row r="502" spans="12:47" x14ac:dyDescent="0.25"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  <c r="AO502" s="28"/>
      <c r="AP502" s="28"/>
      <c r="AQ502" s="28"/>
      <c r="AR502" s="28"/>
      <c r="AS502" s="28"/>
      <c r="AT502" s="28"/>
      <c r="AU502" s="28"/>
    </row>
    <row r="503" spans="12:47" x14ac:dyDescent="0.25"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  <c r="AP503" s="28"/>
      <c r="AQ503" s="28"/>
      <c r="AR503" s="28"/>
      <c r="AS503" s="28"/>
      <c r="AT503" s="28"/>
      <c r="AU503" s="28"/>
    </row>
    <row r="504" spans="12:47" x14ac:dyDescent="0.25"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  <c r="AG504" s="28"/>
      <c r="AH504" s="28"/>
      <c r="AI504" s="28"/>
      <c r="AJ504" s="28"/>
      <c r="AK504" s="28"/>
      <c r="AL504" s="28"/>
      <c r="AM504" s="28"/>
      <c r="AN504" s="28"/>
      <c r="AO504" s="28"/>
      <c r="AP504" s="28"/>
      <c r="AQ504" s="28"/>
      <c r="AR504" s="28"/>
      <c r="AS504" s="28"/>
      <c r="AT504" s="28"/>
      <c r="AU504" s="28"/>
    </row>
    <row r="505" spans="12:47" x14ac:dyDescent="0.25"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  <c r="AE505" s="28"/>
      <c r="AF505" s="28"/>
      <c r="AG505" s="28"/>
      <c r="AH505" s="28"/>
      <c r="AI505" s="28"/>
      <c r="AJ505" s="28"/>
      <c r="AK505" s="28"/>
      <c r="AL505" s="28"/>
      <c r="AM505" s="28"/>
      <c r="AN505" s="28"/>
      <c r="AO505" s="28"/>
      <c r="AP505" s="28"/>
      <c r="AQ505" s="28"/>
      <c r="AR505" s="28"/>
      <c r="AS505" s="28"/>
      <c r="AT505" s="28"/>
      <c r="AU505" s="28"/>
    </row>
    <row r="506" spans="12:47" x14ac:dyDescent="0.25"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F506" s="28"/>
      <c r="AG506" s="28"/>
      <c r="AH506" s="28"/>
      <c r="AI506" s="28"/>
      <c r="AJ506" s="28"/>
      <c r="AK506" s="28"/>
      <c r="AL506" s="28"/>
      <c r="AM506" s="28"/>
      <c r="AN506" s="28"/>
      <c r="AO506" s="28"/>
      <c r="AP506" s="28"/>
      <c r="AQ506" s="28"/>
      <c r="AR506" s="28"/>
      <c r="AS506" s="28"/>
      <c r="AT506" s="28"/>
      <c r="AU506" s="28"/>
    </row>
    <row r="507" spans="12:47" x14ac:dyDescent="0.25"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  <c r="AE507" s="28"/>
      <c r="AF507" s="28"/>
      <c r="AG507" s="28"/>
      <c r="AH507" s="28"/>
      <c r="AI507" s="28"/>
      <c r="AJ507" s="28"/>
      <c r="AK507" s="28"/>
      <c r="AL507" s="28"/>
      <c r="AM507" s="28"/>
      <c r="AN507" s="28"/>
      <c r="AO507" s="28"/>
      <c r="AP507" s="28"/>
      <c r="AQ507" s="28"/>
      <c r="AR507" s="28"/>
      <c r="AS507" s="28"/>
      <c r="AT507" s="28"/>
      <c r="AU507" s="28"/>
    </row>
    <row r="508" spans="12:47" x14ac:dyDescent="0.25"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  <c r="AD508" s="28"/>
      <c r="AE508" s="28"/>
      <c r="AF508" s="28"/>
      <c r="AG508" s="28"/>
      <c r="AH508" s="28"/>
      <c r="AI508" s="28"/>
      <c r="AJ508" s="28"/>
      <c r="AK508" s="28"/>
      <c r="AL508" s="28"/>
      <c r="AM508" s="28"/>
      <c r="AN508" s="28"/>
      <c r="AO508" s="28"/>
      <c r="AP508" s="28"/>
      <c r="AQ508" s="28"/>
      <c r="AR508" s="28"/>
      <c r="AS508" s="28"/>
      <c r="AT508" s="28"/>
      <c r="AU508" s="28"/>
    </row>
    <row r="509" spans="12:47" x14ac:dyDescent="0.25"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  <c r="AD509" s="28"/>
      <c r="AE509" s="28"/>
      <c r="AF509" s="28"/>
      <c r="AG509" s="28"/>
      <c r="AH509" s="28"/>
      <c r="AI509" s="28"/>
      <c r="AJ509" s="28"/>
      <c r="AK509" s="28"/>
      <c r="AL509" s="28"/>
      <c r="AM509" s="28"/>
      <c r="AN509" s="28"/>
      <c r="AO509" s="28"/>
      <c r="AP509" s="28"/>
      <c r="AQ509" s="28"/>
      <c r="AR509" s="28"/>
      <c r="AS509" s="28"/>
      <c r="AT509" s="28"/>
      <c r="AU509" s="28"/>
    </row>
    <row r="510" spans="12:47" x14ac:dyDescent="0.25"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  <c r="AG510" s="28"/>
      <c r="AH510" s="28"/>
      <c r="AI510" s="28"/>
      <c r="AJ510" s="28"/>
      <c r="AK510" s="28"/>
      <c r="AL510" s="28"/>
      <c r="AM510" s="28"/>
      <c r="AN510" s="28"/>
      <c r="AO510" s="28"/>
      <c r="AP510" s="28"/>
      <c r="AQ510" s="28"/>
      <c r="AR510" s="28"/>
      <c r="AS510" s="28"/>
      <c r="AT510" s="28"/>
      <c r="AU510" s="28"/>
    </row>
    <row r="511" spans="12:47" x14ac:dyDescent="0.25"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  <c r="AC511" s="28"/>
      <c r="AD511" s="28"/>
      <c r="AE511" s="28"/>
      <c r="AF511" s="28"/>
      <c r="AG511" s="28"/>
      <c r="AH511" s="28"/>
      <c r="AI511" s="28"/>
      <c r="AJ511" s="28"/>
      <c r="AK511" s="28"/>
      <c r="AL511" s="28"/>
      <c r="AM511" s="28"/>
      <c r="AN511" s="28"/>
      <c r="AO511" s="28"/>
      <c r="AP511" s="28"/>
      <c r="AQ511" s="28"/>
      <c r="AR511" s="28"/>
      <c r="AS511" s="28"/>
      <c r="AT511" s="28"/>
      <c r="AU511" s="28"/>
    </row>
    <row r="512" spans="12:47" x14ac:dyDescent="0.25"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F512" s="28"/>
      <c r="AG512" s="28"/>
      <c r="AH512" s="28"/>
      <c r="AI512" s="28"/>
      <c r="AJ512" s="28"/>
      <c r="AK512" s="28"/>
      <c r="AL512" s="28"/>
      <c r="AM512" s="28"/>
      <c r="AN512" s="28"/>
      <c r="AO512" s="28"/>
      <c r="AP512" s="28"/>
      <c r="AQ512" s="28"/>
      <c r="AR512" s="28"/>
      <c r="AS512" s="28"/>
      <c r="AT512" s="28"/>
      <c r="AU512" s="28"/>
    </row>
    <row r="513" spans="12:47" x14ac:dyDescent="0.25"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  <c r="AE513" s="28"/>
      <c r="AF513" s="28"/>
      <c r="AG513" s="28"/>
      <c r="AH513" s="28"/>
      <c r="AI513" s="28"/>
      <c r="AJ513" s="28"/>
      <c r="AK513" s="28"/>
      <c r="AL513" s="28"/>
      <c r="AM513" s="28"/>
      <c r="AN513" s="28"/>
      <c r="AO513" s="28"/>
      <c r="AP513" s="28"/>
      <c r="AQ513" s="28"/>
      <c r="AR513" s="28"/>
      <c r="AS513" s="28"/>
      <c r="AT513" s="28"/>
      <c r="AU513" s="28"/>
    </row>
    <row r="514" spans="12:47" x14ac:dyDescent="0.25"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  <c r="AE514" s="28"/>
      <c r="AF514" s="28"/>
      <c r="AG514" s="28"/>
      <c r="AH514" s="28"/>
      <c r="AI514" s="28"/>
      <c r="AJ514" s="28"/>
      <c r="AK514" s="28"/>
      <c r="AL514" s="28"/>
      <c r="AM514" s="28"/>
      <c r="AN514" s="28"/>
      <c r="AO514" s="28"/>
      <c r="AP514" s="28"/>
      <c r="AQ514" s="28"/>
      <c r="AR514" s="28"/>
      <c r="AS514" s="28"/>
      <c r="AT514" s="28"/>
      <c r="AU514" s="28"/>
    </row>
    <row r="515" spans="12:47" x14ac:dyDescent="0.25"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F515" s="28"/>
      <c r="AG515" s="28"/>
      <c r="AH515" s="28"/>
      <c r="AI515" s="28"/>
      <c r="AJ515" s="28"/>
      <c r="AK515" s="28"/>
      <c r="AL515" s="28"/>
      <c r="AM515" s="28"/>
      <c r="AN515" s="28"/>
      <c r="AO515" s="28"/>
      <c r="AP515" s="28"/>
      <c r="AQ515" s="28"/>
      <c r="AR515" s="28"/>
      <c r="AS515" s="28"/>
      <c r="AT515" s="28"/>
      <c r="AU515" s="28"/>
    </row>
    <row r="516" spans="12:47" x14ac:dyDescent="0.25"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  <c r="AG516" s="28"/>
      <c r="AH516" s="28"/>
      <c r="AI516" s="28"/>
      <c r="AJ516" s="28"/>
      <c r="AK516" s="28"/>
      <c r="AL516" s="28"/>
      <c r="AM516" s="28"/>
      <c r="AN516" s="28"/>
      <c r="AO516" s="28"/>
      <c r="AP516" s="28"/>
      <c r="AQ516" s="28"/>
      <c r="AR516" s="28"/>
      <c r="AS516" s="28"/>
      <c r="AT516" s="28"/>
      <c r="AU516" s="28"/>
    </row>
    <row r="517" spans="12:47" x14ac:dyDescent="0.25"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F517" s="28"/>
      <c r="AG517" s="28"/>
      <c r="AH517" s="28"/>
      <c r="AI517" s="28"/>
      <c r="AJ517" s="28"/>
      <c r="AK517" s="28"/>
      <c r="AL517" s="28"/>
      <c r="AM517" s="28"/>
      <c r="AN517" s="28"/>
      <c r="AO517" s="28"/>
      <c r="AP517" s="28"/>
      <c r="AQ517" s="28"/>
      <c r="AR517" s="28"/>
      <c r="AS517" s="28"/>
      <c r="AT517" s="28"/>
      <c r="AU517" s="28"/>
    </row>
    <row r="518" spans="12:47" x14ac:dyDescent="0.25"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  <c r="AH518" s="28"/>
      <c r="AI518" s="28"/>
      <c r="AJ518" s="28"/>
      <c r="AK518" s="28"/>
      <c r="AL518" s="28"/>
      <c r="AM518" s="28"/>
      <c r="AN518" s="28"/>
      <c r="AO518" s="28"/>
      <c r="AP518" s="28"/>
      <c r="AQ518" s="28"/>
      <c r="AR518" s="28"/>
      <c r="AS518" s="28"/>
      <c r="AT518" s="28"/>
      <c r="AU518" s="28"/>
    </row>
    <row r="519" spans="12:47" x14ac:dyDescent="0.25"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F519" s="28"/>
      <c r="AG519" s="28"/>
      <c r="AH519" s="28"/>
      <c r="AI519" s="28"/>
      <c r="AJ519" s="28"/>
      <c r="AK519" s="28"/>
      <c r="AL519" s="28"/>
      <c r="AM519" s="28"/>
      <c r="AN519" s="28"/>
      <c r="AO519" s="28"/>
      <c r="AP519" s="28"/>
      <c r="AQ519" s="28"/>
      <c r="AR519" s="28"/>
      <c r="AS519" s="28"/>
      <c r="AT519" s="28"/>
      <c r="AU519" s="28"/>
    </row>
    <row r="520" spans="12:47" x14ac:dyDescent="0.25"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  <c r="AO520" s="28"/>
      <c r="AP520" s="28"/>
      <c r="AQ520" s="28"/>
      <c r="AR520" s="28"/>
      <c r="AS520" s="28"/>
      <c r="AT520" s="28"/>
      <c r="AU520" s="28"/>
    </row>
    <row r="521" spans="12:47" x14ac:dyDescent="0.25"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  <c r="AG521" s="28"/>
      <c r="AH521" s="28"/>
      <c r="AI521" s="28"/>
      <c r="AJ521" s="28"/>
      <c r="AK521" s="28"/>
      <c r="AL521" s="28"/>
      <c r="AM521" s="28"/>
      <c r="AN521" s="28"/>
      <c r="AO521" s="28"/>
      <c r="AP521" s="28"/>
      <c r="AQ521" s="28"/>
      <c r="AR521" s="28"/>
      <c r="AS521" s="28"/>
      <c r="AT521" s="28"/>
      <c r="AU521" s="28"/>
    </row>
    <row r="522" spans="12:47" x14ac:dyDescent="0.25"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  <c r="AG522" s="28"/>
      <c r="AH522" s="28"/>
      <c r="AI522" s="28"/>
      <c r="AJ522" s="28"/>
      <c r="AK522" s="28"/>
      <c r="AL522" s="28"/>
      <c r="AM522" s="28"/>
      <c r="AN522" s="28"/>
      <c r="AO522" s="28"/>
      <c r="AP522" s="28"/>
      <c r="AQ522" s="28"/>
      <c r="AR522" s="28"/>
      <c r="AS522" s="28"/>
      <c r="AT522" s="28"/>
      <c r="AU522" s="28"/>
    </row>
    <row r="523" spans="12:47" x14ac:dyDescent="0.25"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F523" s="28"/>
      <c r="AG523" s="28"/>
      <c r="AH523" s="28"/>
      <c r="AI523" s="28"/>
      <c r="AJ523" s="28"/>
      <c r="AK523" s="28"/>
      <c r="AL523" s="28"/>
      <c r="AM523" s="28"/>
      <c r="AN523" s="28"/>
      <c r="AO523" s="28"/>
      <c r="AP523" s="28"/>
      <c r="AQ523" s="28"/>
      <c r="AR523" s="28"/>
      <c r="AS523" s="28"/>
      <c r="AT523" s="28"/>
      <c r="AU523" s="28"/>
    </row>
    <row r="524" spans="12:47" x14ac:dyDescent="0.25"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  <c r="AF524" s="28"/>
      <c r="AG524" s="28"/>
      <c r="AH524" s="28"/>
      <c r="AI524" s="28"/>
      <c r="AJ524" s="28"/>
      <c r="AK524" s="28"/>
      <c r="AL524" s="28"/>
      <c r="AM524" s="28"/>
      <c r="AN524" s="28"/>
      <c r="AO524" s="28"/>
      <c r="AP524" s="28"/>
      <c r="AQ524" s="28"/>
      <c r="AR524" s="28"/>
      <c r="AS524" s="28"/>
      <c r="AT524" s="28"/>
      <c r="AU524" s="28"/>
    </row>
    <row r="525" spans="12:47" x14ac:dyDescent="0.25"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  <c r="AJ525" s="28"/>
      <c r="AK525" s="28"/>
      <c r="AL525" s="28"/>
      <c r="AM525" s="28"/>
      <c r="AN525" s="28"/>
      <c r="AO525" s="28"/>
      <c r="AP525" s="28"/>
      <c r="AQ525" s="28"/>
      <c r="AR525" s="28"/>
      <c r="AS525" s="28"/>
      <c r="AT525" s="28"/>
      <c r="AU525" s="28"/>
    </row>
    <row r="526" spans="12:47" x14ac:dyDescent="0.25"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  <c r="AK526" s="28"/>
      <c r="AL526" s="28"/>
      <c r="AM526" s="28"/>
      <c r="AN526" s="28"/>
      <c r="AO526" s="28"/>
      <c r="AP526" s="28"/>
      <c r="AQ526" s="28"/>
      <c r="AR526" s="28"/>
      <c r="AS526" s="28"/>
      <c r="AT526" s="28"/>
      <c r="AU526" s="28"/>
    </row>
    <row r="527" spans="12:47" x14ac:dyDescent="0.25"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8"/>
      <c r="AQ527" s="28"/>
      <c r="AR527" s="28"/>
      <c r="AS527" s="28"/>
      <c r="AT527" s="28"/>
      <c r="AU527" s="28"/>
    </row>
    <row r="528" spans="12:47" x14ac:dyDescent="0.25"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  <c r="AN528" s="28"/>
      <c r="AO528" s="28"/>
      <c r="AP528" s="28"/>
      <c r="AQ528" s="28"/>
      <c r="AR528" s="28"/>
      <c r="AS528" s="28"/>
      <c r="AT528" s="28"/>
      <c r="AU528" s="28"/>
    </row>
    <row r="529" spans="12:47" x14ac:dyDescent="0.25"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  <c r="AE529" s="28"/>
      <c r="AF529" s="28"/>
      <c r="AG529" s="28"/>
      <c r="AH529" s="28"/>
      <c r="AI529" s="28"/>
      <c r="AJ529" s="28"/>
      <c r="AK529" s="28"/>
      <c r="AL529" s="28"/>
      <c r="AM529" s="28"/>
      <c r="AN529" s="28"/>
      <c r="AO529" s="28"/>
      <c r="AP529" s="28"/>
      <c r="AQ529" s="28"/>
      <c r="AR529" s="28"/>
      <c r="AS529" s="28"/>
      <c r="AT529" s="28"/>
      <c r="AU529" s="28"/>
    </row>
    <row r="530" spans="12:47" x14ac:dyDescent="0.25"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  <c r="AE530" s="28"/>
      <c r="AF530" s="28"/>
      <c r="AG530" s="28"/>
      <c r="AH530" s="28"/>
      <c r="AI530" s="28"/>
      <c r="AJ530" s="28"/>
      <c r="AK530" s="28"/>
      <c r="AL530" s="28"/>
      <c r="AM530" s="28"/>
      <c r="AN530" s="28"/>
      <c r="AO530" s="28"/>
      <c r="AP530" s="28"/>
      <c r="AQ530" s="28"/>
      <c r="AR530" s="28"/>
      <c r="AS530" s="28"/>
      <c r="AT530" s="28"/>
      <c r="AU530" s="28"/>
    </row>
    <row r="531" spans="12:47" x14ac:dyDescent="0.25"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  <c r="AE531" s="28"/>
      <c r="AF531" s="28"/>
      <c r="AG531" s="28"/>
      <c r="AH531" s="28"/>
      <c r="AI531" s="28"/>
      <c r="AJ531" s="28"/>
      <c r="AK531" s="28"/>
      <c r="AL531" s="28"/>
      <c r="AM531" s="28"/>
      <c r="AN531" s="28"/>
      <c r="AO531" s="28"/>
      <c r="AP531" s="28"/>
      <c r="AQ531" s="28"/>
      <c r="AR531" s="28"/>
      <c r="AS531" s="28"/>
      <c r="AT531" s="28"/>
      <c r="AU531" s="28"/>
    </row>
    <row r="532" spans="12:47" x14ac:dyDescent="0.25"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  <c r="AF532" s="28"/>
      <c r="AG532" s="28"/>
      <c r="AH532" s="28"/>
      <c r="AI532" s="28"/>
      <c r="AJ532" s="28"/>
      <c r="AK532" s="28"/>
      <c r="AL532" s="28"/>
      <c r="AM532" s="28"/>
      <c r="AN532" s="28"/>
      <c r="AO532" s="28"/>
      <c r="AP532" s="28"/>
      <c r="AQ532" s="28"/>
      <c r="AR532" s="28"/>
      <c r="AS532" s="28"/>
      <c r="AT532" s="28"/>
      <c r="AU532" s="28"/>
    </row>
    <row r="533" spans="12:47" x14ac:dyDescent="0.25"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  <c r="AE533" s="28"/>
      <c r="AF533" s="28"/>
      <c r="AG533" s="28"/>
      <c r="AH533" s="28"/>
      <c r="AI533" s="28"/>
      <c r="AJ533" s="28"/>
      <c r="AK533" s="28"/>
      <c r="AL533" s="28"/>
      <c r="AM533" s="28"/>
      <c r="AN533" s="28"/>
      <c r="AO533" s="28"/>
      <c r="AP533" s="28"/>
      <c r="AQ533" s="28"/>
      <c r="AR533" s="28"/>
      <c r="AS533" s="28"/>
      <c r="AT533" s="28"/>
      <c r="AU533" s="28"/>
    </row>
    <row r="534" spans="12:47" x14ac:dyDescent="0.25"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  <c r="AE534" s="28"/>
      <c r="AF534" s="28"/>
      <c r="AG534" s="28"/>
      <c r="AH534" s="28"/>
      <c r="AI534" s="28"/>
      <c r="AJ534" s="28"/>
      <c r="AK534" s="28"/>
      <c r="AL534" s="28"/>
      <c r="AM534" s="28"/>
      <c r="AN534" s="28"/>
      <c r="AO534" s="28"/>
      <c r="AP534" s="28"/>
      <c r="AQ534" s="28"/>
      <c r="AR534" s="28"/>
      <c r="AS534" s="28"/>
      <c r="AT534" s="28"/>
      <c r="AU534" s="28"/>
    </row>
    <row r="535" spans="12:47" x14ac:dyDescent="0.25"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  <c r="AE535" s="28"/>
      <c r="AF535" s="28"/>
      <c r="AG535" s="28"/>
      <c r="AH535" s="28"/>
      <c r="AI535" s="28"/>
      <c r="AJ535" s="28"/>
      <c r="AK535" s="28"/>
      <c r="AL535" s="28"/>
      <c r="AM535" s="28"/>
      <c r="AN535" s="28"/>
      <c r="AO535" s="28"/>
      <c r="AP535" s="28"/>
      <c r="AQ535" s="28"/>
      <c r="AR535" s="28"/>
      <c r="AS535" s="28"/>
      <c r="AT535" s="28"/>
      <c r="AU535" s="28"/>
    </row>
    <row r="536" spans="12:47" x14ac:dyDescent="0.25"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  <c r="AG536" s="28"/>
      <c r="AH536" s="28"/>
      <c r="AI536" s="28"/>
      <c r="AJ536" s="28"/>
      <c r="AK536" s="28"/>
      <c r="AL536" s="28"/>
      <c r="AM536" s="28"/>
      <c r="AN536" s="28"/>
      <c r="AO536" s="28"/>
      <c r="AP536" s="28"/>
      <c r="AQ536" s="28"/>
      <c r="AR536" s="28"/>
      <c r="AS536" s="28"/>
      <c r="AT536" s="28"/>
      <c r="AU536" s="28"/>
    </row>
    <row r="537" spans="12:47" x14ac:dyDescent="0.25"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  <c r="AG537" s="28"/>
      <c r="AH537" s="28"/>
      <c r="AI537" s="28"/>
      <c r="AJ537" s="28"/>
      <c r="AK537" s="28"/>
      <c r="AL537" s="28"/>
      <c r="AM537" s="28"/>
      <c r="AN537" s="28"/>
      <c r="AO537" s="28"/>
      <c r="AP537" s="28"/>
      <c r="AQ537" s="28"/>
      <c r="AR537" s="28"/>
      <c r="AS537" s="28"/>
      <c r="AT537" s="28"/>
      <c r="AU537" s="28"/>
    </row>
    <row r="538" spans="12:47" x14ac:dyDescent="0.25"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  <c r="AH538" s="28"/>
      <c r="AI538" s="28"/>
      <c r="AJ538" s="28"/>
      <c r="AK538" s="28"/>
      <c r="AL538" s="28"/>
      <c r="AM538" s="28"/>
      <c r="AN538" s="28"/>
      <c r="AO538" s="28"/>
      <c r="AP538" s="28"/>
      <c r="AQ538" s="28"/>
      <c r="AR538" s="28"/>
      <c r="AS538" s="28"/>
      <c r="AT538" s="28"/>
      <c r="AU538" s="28"/>
    </row>
    <row r="539" spans="12:47" x14ac:dyDescent="0.25"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  <c r="AG539" s="28"/>
      <c r="AH539" s="28"/>
      <c r="AI539" s="28"/>
      <c r="AJ539" s="28"/>
      <c r="AK539" s="28"/>
      <c r="AL539" s="28"/>
      <c r="AM539" s="28"/>
      <c r="AN539" s="28"/>
      <c r="AO539" s="28"/>
      <c r="AP539" s="28"/>
      <c r="AQ539" s="28"/>
      <c r="AR539" s="28"/>
      <c r="AS539" s="28"/>
      <c r="AT539" s="28"/>
      <c r="AU539" s="28"/>
    </row>
    <row r="540" spans="12:47" x14ac:dyDescent="0.25"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  <c r="AG540" s="28"/>
      <c r="AH540" s="28"/>
      <c r="AI540" s="28"/>
      <c r="AJ540" s="28"/>
      <c r="AK540" s="28"/>
      <c r="AL540" s="28"/>
      <c r="AM540" s="28"/>
      <c r="AN540" s="28"/>
      <c r="AO540" s="28"/>
      <c r="AP540" s="28"/>
      <c r="AQ540" s="28"/>
      <c r="AR540" s="28"/>
      <c r="AS540" s="28"/>
      <c r="AT540" s="28"/>
      <c r="AU540" s="28"/>
    </row>
    <row r="541" spans="12:47" x14ac:dyDescent="0.25"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  <c r="AG541" s="28"/>
      <c r="AH541" s="28"/>
      <c r="AI541" s="28"/>
      <c r="AJ541" s="28"/>
      <c r="AK541" s="28"/>
      <c r="AL541" s="28"/>
      <c r="AM541" s="28"/>
      <c r="AN541" s="28"/>
      <c r="AO541" s="28"/>
      <c r="AP541" s="28"/>
      <c r="AQ541" s="28"/>
      <c r="AR541" s="28"/>
      <c r="AS541" s="28"/>
      <c r="AT541" s="28"/>
      <c r="AU541" s="28"/>
    </row>
    <row r="542" spans="12:47" x14ac:dyDescent="0.25"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  <c r="AF542" s="28"/>
      <c r="AG542" s="28"/>
      <c r="AH542" s="28"/>
      <c r="AI542" s="28"/>
      <c r="AJ542" s="28"/>
      <c r="AK542" s="28"/>
      <c r="AL542" s="28"/>
      <c r="AM542" s="28"/>
      <c r="AN542" s="28"/>
      <c r="AO542" s="28"/>
      <c r="AP542" s="28"/>
      <c r="AQ542" s="28"/>
      <c r="AR542" s="28"/>
      <c r="AS542" s="28"/>
      <c r="AT542" s="28"/>
      <c r="AU542" s="28"/>
    </row>
    <row r="543" spans="12:47" x14ac:dyDescent="0.25"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  <c r="AE543" s="28"/>
      <c r="AF543" s="28"/>
      <c r="AG543" s="28"/>
      <c r="AH543" s="28"/>
      <c r="AI543" s="28"/>
      <c r="AJ543" s="28"/>
      <c r="AK543" s="28"/>
      <c r="AL543" s="28"/>
      <c r="AM543" s="28"/>
      <c r="AN543" s="28"/>
      <c r="AO543" s="28"/>
      <c r="AP543" s="28"/>
      <c r="AQ543" s="28"/>
      <c r="AR543" s="28"/>
      <c r="AS543" s="28"/>
      <c r="AT543" s="28"/>
      <c r="AU543" s="28"/>
    </row>
    <row r="544" spans="12:47" x14ac:dyDescent="0.25"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F544" s="28"/>
      <c r="AG544" s="28"/>
      <c r="AH544" s="28"/>
      <c r="AI544" s="28"/>
      <c r="AJ544" s="28"/>
      <c r="AK544" s="28"/>
      <c r="AL544" s="28"/>
      <c r="AM544" s="28"/>
      <c r="AN544" s="28"/>
      <c r="AO544" s="28"/>
      <c r="AP544" s="28"/>
      <c r="AQ544" s="28"/>
      <c r="AR544" s="28"/>
      <c r="AS544" s="28"/>
      <c r="AT544" s="28"/>
      <c r="AU544" s="28"/>
    </row>
    <row r="545" spans="12:47" x14ac:dyDescent="0.25"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F545" s="28"/>
      <c r="AG545" s="28"/>
      <c r="AH545" s="28"/>
      <c r="AI545" s="28"/>
      <c r="AJ545" s="28"/>
      <c r="AK545" s="28"/>
      <c r="AL545" s="28"/>
      <c r="AM545" s="28"/>
      <c r="AN545" s="28"/>
      <c r="AO545" s="28"/>
      <c r="AP545" s="28"/>
      <c r="AQ545" s="28"/>
      <c r="AR545" s="28"/>
      <c r="AS545" s="28"/>
      <c r="AT545" s="28"/>
      <c r="AU545" s="28"/>
    </row>
    <row r="546" spans="12:47" x14ac:dyDescent="0.25"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F546" s="28"/>
      <c r="AG546" s="28"/>
      <c r="AH546" s="28"/>
      <c r="AI546" s="28"/>
      <c r="AJ546" s="28"/>
      <c r="AK546" s="28"/>
      <c r="AL546" s="28"/>
      <c r="AM546" s="28"/>
      <c r="AN546" s="28"/>
      <c r="AO546" s="28"/>
      <c r="AP546" s="28"/>
      <c r="AQ546" s="28"/>
      <c r="AR546" s="28"/>
      <c r="AS546" s="28"/>
      <c r="AT546" s="28"/>
      <c r="AU546" s="28"/>
    </row>
    <row r="547" spans="12:47" x14ac:dyDescent="0.25"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F547" s="28"/>
      <c r="AG547" s="28"/>
      <c r="AH547" s="28"/>
      <c r="AI547" s="28"/>
      <c r="AJ547" s="28"/>
      <c r="AK547" s="28"/>
      <c r="AL547" s="28"/>
      <c r="AM547" s="28"/>
      <c r="AN547" s="28"/>
      <c r="AO547" s="28"/>
      <c r="AP547" s="28"/>
      <c r="AQ547" s="28"/>
      <c r="AR547" s="28"/>
      <c r="AS547" s="28"/>
      <c r="AT547" s="28"/>
      <c r="AU547" s="28"/>
    </row>
    <row r="548" spans="12:47" x14ac:dyDescent="0.25"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F548" s="28"/>
      <c r="AG548" s="28"/>
      <c r="AH548" s="28"/>
      <c r="AI548" s="28"/>
      <c r="AJ548" s="28"/>
      <c r="AK548" s="28"/>
      <c r="AL548" s="28"/>
      <c r="AM548" s="28"/>
      <c r="AN548" s="28"/>
      <c r="AO548" s="28"/>
      <c r="AP548" s="28"/>
      <c r="AQ548" s="28"/>
      <c r="AR548" s="28"/>
      <c r="AS548" s="28"/>
      <c r="AT548" s="28"/>
      <c r="AU548" s="28"/>
    </row>
    <row r="549" spans="12:47" x14ac:dyDescent="0.25"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  <c r="AC549" s="28"/>
      <c r="AD549" s="28"/>
      <c r="AE549" s="28"/>
      <c r="AF549" s="28"/>
      <c r="AG549" s="28"/>
      <c r="AH549" s="28"/>
      <c r="AI549" s="28"/>
      <c r="AJ549" s="28"/>
      <c r="AK549" s="28"/>
      <c r="AL549" s="28"/>
      <c r="AM549" s="28"/>
      <c r="AN549" s="28"/>
      <c r="AO549" s="28"/>
      <c r="AP549" s="28"/>
      <c r="AQ549" s="28"/>
      <c r="AR549" s="28"/>
      <c r="AS549" s="28"/>
      <c r="AT549" s="28"/>
      <c r="AU549" s="28"/>
    </row>
    <row r="550" spans="12:47" x14ac:dyDescent="0.25"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  <c r="AD550" s="28"/>
      <c r="AE550" s="28"/>
      <c r="AF550" s="28"/>
      <c r="AG550" s="28"/>
      <c r="AH550" s="28"/>
      <c r="AI550" s="28"/>
      <c r="AJ550" s="28"/>
      <c r="AK550" s="28"/>
      <c r="AL550" s="28"/>
      <c r="AM550" s="28"/>
      <c r="AN550" s="28"/>
      <c r="AO550" s="28"/>
      <c r="AP550" s="28"/>
      <c r="AQ550" s="28"/>
      <c r="AR550" s="28"/>
      <c r="AS550" s="28"/>
      <c r="AT550" s="28"/>
      <c r="AU550" s="28"/>
    </row>
  </sheetData>
  <mergeCells count="13">
    <mergeCell ref="A2:B2"/>
    <mergeCell ref="H93:I93"/>
    <mergeCell ref="L4:N4"/>
    <mergeCell ref="P4:R4"/>
    <mergeCell ref="D4:J4"/>
    <mergeCell ref="D5:D6"/>
    <mergeCell ref="E5:E6"/>
    <mergeCell ref="F5:F6"/>
    <mergeCell ref="G5:G6"/>
    <mergeCell ref="H5:H6"/>
    <mergeCell ref="I5:I6"/>
    <mergeCell ref="J5:J6"/>
    <mergeCell ref="D2:J3"/>
  </mergeCells>
  <conditionalFormatting sqref="J96">
    <cfRule type="duplicateValues" dxfId="1" priority="2"/>
  </conditionalFormatting>
  <conditionalFormatting sqref="I90">
    <cfRule type="duplicateValues" dxfId="0" priority="1"/>
  </conditionalFormatting>
  <pageMargins left="0.7" right="0.7" top="0.75" bottom="0.75" header="0.511811023622047" footer="0.511811023622047"/>
  <pageSetup paperSize="9" scale="1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01"/>
  <sheetViews>
    <sheetView topLeftCell="A6" zoomScaleNormal="100" workbookViewId="0">
      <selection activeCell="E21" sqref="E21"/>
    </sheetView>
  </sheetViews>
  <sheetFormatPr defaultColWidth="8.7109375" defaultRowHeight="15" x14ac:dyDescent="0.25"/>
  <cols>
    <col min="3" max="3" width="10.28515625" customWidth="1"/>
    <col min="4" max="4" width="7.42578125" style="1" customWidth="1"/>
    <col min="5" max="5" width="38.7109375" customWidth="1"/>
    <col min="6" max="6" width="9.7109375" customWidth="1"/>
    <col min="8" max="8" width="11.42578125" customWidth="1"/>
    <col min="9" max="9" width="12.7109375" customWidth="1"/>
    <col min="10" max="10" width="13.5703125" customWidth="1"/>
    <col min="11" max="11" width="12.28515625" customWidth="1"/>
    <col min="12" max="12" width="14.28515625" customWidth="1"/>
    <col min="13" max="13" width="16" customWidth="1"/>
    <col min="15" max="15" width="14" customWidth="1"/>
    <col min="16" max="17" width="15.7109375" customWidth="1"/>
  </cols>
  <sheetData>
    <row r="1" spans="1:20" ht="15.75" thickBot="1" x14ac:dyDescent="0.3"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15" customHeight="1" x14ac:dyDescent="0.25">
      <c r="D2" s="131" t="s">
        <v>209</v>
      </c>
      <c r="E2" s="132"/>
      <c r="F2" s="132"/>
      <c r="G2" s="132"/>
      <c r="H2" s="132"/>
      <c r="I2" s="132"/>
      <c r="J2" s="133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24" customHeight="1" thickBot="1" x14ac:dyDescent="0.3">
      <c r="A3" s="47" t="s">
        <v>200</v>
      </c>
      <c r="D3" s="134"/>
      <c r="E3" s="135"/>
      <c r="F3" s="135"/>
      <c r="G3" s="135"/>
      <c r="H3" s="135"/>
      <c r="I3" s="135"/>
      <c r="J3" s="136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1:20" ht="25.5" customHeight="1" thickBot="1" x14ac:dyDescent="0.3">
      <c r="D4" s="139" t="s">
        <v>215</v>
      </c>
      <c r="E4" s="140"/>
      <c r="F4" s="140"/>
      <c r="G4" s="140"/>
      <c r="H4" s="140"/>
      <c r="I4" s="140"/>
      <c r="J4" s="141"/>
      <c r="K4" s="123"/>
      <c r="L4" s="123"/>
      <c r="M4" s="123"/>
      <c r="N4" s="28"/>
      <c r="O4" s="123"/>
      <c r="P4" s="123"/>
      <c r="Q4" s="123"/>
      <c r="R4" s="28"/>
      <c r="S4" s="28"/>
      <c r="T4" s="28"/>
    </row>
    <row r="5" spans="1:20" ht="22.9" customHeight="1" x14ac:dyDescent="0.25">
      <c r="D5" s="145" t="s">
        <v>0</v>
      </c>
      <c r="E5" s="147" t="s">
        <v>1</v>
      </c>
      <c r="F5" s="149" t="s">
        <v>2</v>
      </c>
      <c r="G5" s="149" t="s">
        <v>182</v>
      </c>
      <c r="H5" s="150" t="s">
        <v>214</v>
      </c>
      <c r="I5" s="150" t="s">
        <v>184</v>
      </c>
      <c r="J5" s="151" t="s">
        <v>216</v>
      </c>
      <c r="K5" s="34"/>
      <c r="L5" s="34"/>
      <c r="M5" s="34"/>
      <c r="N5" s="28"/>
      <c r="O5" s="34"/>
      <c r="P5" s="34"/>
      <c r="Q5" s="34"/>
      <c r="R5" s="28"/>
      <c r="S5" s="28"/>
      <c r="T5" s="28"/>
    </row>
    <row r="6" spans="1:20" ht="33.75" customHeight="1" x14ac:dyDescent="0.25">
      <c r="C6" s="94"/>
      <c r="D6" s="146"/>
      <c r="E6" s="148"/>
      <c r="F6" s="128"/>
      <c r="G6" s="128"/>
      <c r="H6" s="129"/>
      <c r="I6" s="129"/>
      <c r="J6" s="130" t="s">
        <v>3</v>
      </c>
      <c r="K6" s="35"/>
      <c r="L6" s="34"/>
      <c r="M6" s="34"/>
      <c r="N6" s="28"/>
      <c r="O6" s="35"/>
      <c r="P6" s="34"/>
      <c r="Q6" s="34"/>
      <c r="R6" s="28"/>
      <c r="S6" s="28"/>
      <c r="T6" s="28"/>
    </row>
    <row r="7" spans="1:20" x14ac:dyDescent="0.25">
      <c r="D7" s="97">
        <v>1</v>
      </c>
      <c r="E7" s="95" t="s">
        <v>217</v>
      </c>
      <c r="F7" s="7" t="s">
        <v>5</v>
      </c>
      <c r="G7" s="50">
        <v>45</v>
      </c>
      <c r="H7" s="20">
        <v>0</v>
      </c>
      <c r="I7" s="20">
        <v>23</v>
      </c>
      <c r="J7" s="22">
        <f>SUM(G7*H7)</f>
        <v>0</v>
      </c>
      <c r="K7" s="35"/>
      <c r="L7" s="34"/>
      <c r="M7" s="34"/>
      <c r="N7" s="28"/>
      <c r="O7" s="35"/>
      <c r="P7" s="34"/>
      <c r="Q7" s="34"/>
      <c r="R7" s="28"/>
      <c r="S7" s="28"/>
      <c r="T7" s="28"/>
    </row>
    <row r="8" spans="1:20" x14ac:dyDescent="0.25">
      <c r="D8" s="97">
        <v>2</v>
      </c>
      <c r="E8" s="95" t="s">
        <v>50</v>
      </c>
      <c r="F8" s="7" t="s">
        <v>5</v>
      </c>
      <c r="G8" s="50">
        <v>539</v>
      </c>
      <c r="H8" s="20">
        <v>0</v>
      </c>
      <c r="I8" s="20">
        <v>0</v>
      </c>
      <c r="J8" s="22">
        <f t="shared" ref="J8:J19" si="0">SUM(G8*H8)</f>
        <v>0</v>
      </c>
      <c r="K8" s="35"/>
      <c r="L8" s="34"/>
      <c r="M8" s="34"/>
      <c r="N8" s="28"/>
      <c r="O8" s="35"/>
      <c r="P8" s="34"/>
      <c r="Q8" s="34"/>
      <c r="R8" s="28"/>
      <c r="S8" s="28"/>
      <c r="T8" s="28"/>
    </row>
    <row r="9" spans="1:20" x14ac:dyDescent="0.25">
      <c r="D9" s="97">
        <v>3</v>
      </c>
      <c r="E9" s="95" t="s">
        <v>51</v>
      </c>
      <c r="F9" s="7" t="s">
        <v>5</v>
      </c>
      <c r="G9" s="50">
        <v>48</v>
      </c>
      <c r="H9" s="20">
        <v>0</v>
      </c>
      <c r="I9" s="20">
        <v>0</v>
      </c>
      <c r="J9" s="22">
        <f t="shared" si="0"/>
        <v>0</v>
      </c>
      <c r="K9" s="35"/>
      <c r="L9" s="34"/>
      <c r="M9" s="34"/>
      <c r="N9" s="28"/>
      <c r="O9" s="35"/>
      <c r="P9" s="34"/>
      <c r="Q9" s="34"/>
      <c r="R9" s="28"/>
      <c r="S9" s="28"/>
      <c r="T9" s="28"/>
    </row>
    <row r="10" spans="1:20" x14ac:dyDescent="0.25">
      <c r="D10" s="97">
        <v>4</v>
      </c>
      <c r="E10" s="95" t="s">
        <v>52</v>
      </c>
      <c r="F10" s="7" t="s">
        <v>5</v>
      </c>
      <c r="G10" s="50">
        <v>1850</v>
      </c>
      <c r="H10" s="20">
        <v>0</v>
      </c>
      <c r="I10" s="20">
        <v>0</v>
      </c>
      <c r="J10" s="22">
        <f t="shared" si="0"/>
        <v>0</v>
      </c>
      <c r="K10" s="36"/>
      <c r="L10" s="34"/>
      <c r="M10" s="34"/>
      <c r="N10" s="28"/>
      <c r="O10" s="36"/>
      <c r="P10" s="34"/>
      <c r="Q10" s="34"/>
      <c r="R10" s="28"/>
      <c r="S10" s="28"/>
      <c r="T10" s="28"/>
    </row>
    <row r="11" spans="1:20" x14ac:dyDescent="0.25">
      <c r="D11" s="97">
        <v>5</v>
      </c>
      <c r="E11" s="95" t="s">
        <v>53</v>
      </c>
      <c r="F11" s="7" t="s">
        <v>5</v>
      </c>
      <c r="G11" s="50">
        <v>12</v>
      </c>
      <c r="H11" s="20">
        <v>0</v>
      </c>
      <c r="I11" s="20">
        <v>0</v>
      </c>
      <c r="J11" s="22">
        <f t="shared" si="0"/>
        <v>0</v>
      </c>
      <c r="K11" s="28"/>
      <c r="L11" s="28"/>
      <c r="M11" s="28"/>
      <c r="N11" s="28"/>
      <c r="O11" s="28"/>
      <c r="P11" s="28"/>
      <c r="Q11" s="28"/>
      <c r="R11" s="28"/>
      <c r="S11" s="28"/>
      <c r="T11" s="28"/>
    </row>
    <row r="12" spans="1:20" x14ac:dyDescent="0.25">
      <c r="D12" s="97">
        <v>6</v>
      </c>
      <c r="E12" s="95" t="s">
        <v>54</v>
      </c>
      <c r="F12" s="7" t="s">
        <v>5</v>
      </c>
      <c r="G12" s="50">
        <v>1600</v>
      </c>
      <c r="H12" s="20">
        <v>0</v>
      </c>
      <c r="I12" s="20">
        <v>0</v>
      </c>
      <c r="J12" s="22">
        <f t="shared" si="0"/>
        <v>0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</row>
    <row r="13" spans="1:20" x14ac:dyDescent="0.25">
      <c r="D13" s="97">
        <v>7</v>
      </c>
      <c r="E13" s="95" t="s">
        <v>55</v>
      </c>
      <c r="F13" s="7" t="s">
        <v>5</v>
      </c>
      <c r="G13" s="50">
        <v>93</v>
      </c>
      <c r="H13" s="20">
        <v>0</v>
      </c>
      <c r="I13" s="20">
        <v>0</v>
      </c>
      <c r="J13" s="22">
        <f t="shared" si="0"/>
        <v>0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1:20" x14ac:dyDescent="0.25">
      <c r="D14" s="97">
        <v>8</v>
      </c>
      <c r="E14" s="95" t="s">
        <v>56</v>
      </c>
      <c r="F14" s="7" t="s">
        <v>5</v>
      </c>
      <c r="G14" s="50">
        <v>80</v>
      </c>
      <c r="H14" s="20">
        <v>0</v>
      </c>
      <c r="I14" s="20">
        <v>0</v>
      </c>
      <c r="J14" s="22">
        <f t="shared" si="0"/>
        <v>0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</row>
    <row r="15" spans="1:20" x14ac:dyDescent="0.25">
      <c r="D15" s="97">
        <v>9</v>
      </c>
      <c r="E15" s="95" t="s">
        <v>57</v>
      </c>
      <c r="F15" s="7" t="s">
        <v>5</v>
      </c>
      <c r="G15" s="50">
        <v>1825</v>
      </c>
      <c r="H15" s="20">
        <v>0</v>
      </c>
      <c r="I15" s="20">
        <v>0</v>
      </c>
      <c r="J15" s="22">
        <f t="shared" si="0"/>
        <v>0</v>
      </c>
      <c r="K15" s="28"/>
      <c r="L15" s="28"/>
      <c r="M15" s="28"/>
      <c r="N15" s="28"/>
      <c r="O15" s="28"/>
      <c r="P15" s="28"/>
      <c r="Q15" s="28"/>
      <c r="R15" s="28"/>
      <c r="S15" s="28"/>
      <c r="T15" s="28"/>
    </row>
    <row r="16" spans="1:20" x14ac:dyDescent="0.25">
      <c r="D16" s="97">
        <v>10</v>
      </c>
      <c r="E16" s="95" t="s">
        <v>58</v>
      </c>
      <c r="F16" s="7" t="s">
        <v>5</v>
      </c>
      <c r="G16" s="50">
        <v>325</v>
      </c>
      <c r="H16" s="20">
        <v>0</v>
      </c>
      <c r="I16" s="20">
        <v>0</v>
      </c>
      <c r="J16" s="22">
        <f t="shared" si="0"/>
        <v>0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</row>
    <row r="17" spans="4:20" x14ac:dyDescent="0.25">
      <c r="D17" s="97">
        <v>11</v>
      </c>
      <c r="E17" s="95" t="s">
        <v>59</v>
      </c>
      <c r="F17" s="7" t="s">
        <v>5</v>
      </c>
      <c r="G17" s="50">
        <v>225</v>
      </c>
      <c r="H17" s="20">
        <v>0</v>
      </c>
      <c r="I17" s="20">
        <v>0</v>
      </c>
      <c r="J17" s="22">
        <f t="shared" si="0"/>
        <v>0</v>
      </c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spans="4:20" x14ac:dyDescent="0.25">
      <c r="D18" s="97">
        <v>12</v>
      </c>
      <c r="E18" s="95" t="s">
        <v>60</v>
      </c>
      <c r="F18" s="7" t="s">
        <v>5</v>
      </c>
      <c r="G18" s="50">
        <v>7</v>
      </c>
      <c r="H18" s="20">
        <v>0</v>
      </c>
      <c r="I18" s="20">
        <v>0</v>
      </c>
      <c r="J18" s="22">
        <f t="shared" si="0"/>
        <v>0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</row>
    <row r="19" spans="4:20" ht="15.75" thickBot="1" x14ac:dyDescent="0.3">
      <c r="D19" s="98">
        <v>13</v>
      </c>
      <c r="E19" s="96" t="s">
        <v>61</v>
      </c>
      <c r="F19" s="13" t="s">
        <v>5</v>
      </c>
      <c r="G19" s="51">
        <v>325</v>
      </c>
      <c r="H19" s="20">
        <v>0</v>
      </c>
      <c r="I19" s="20">
        <v>0</v>
      </c>
      <c r="J19" s="90">
        <f t="shared" si="0"/>
        <v>0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</row>
    <row r="20" spans="4:20" ht="15.75" thickBot="1" x14ac:dyDescent="0.3">
      <c r="D20" s="142"/>
      <c r="E20" s="143"/>
      <c r="F20" s="143"/>
      <c r="G20" s="144"/>
      <c r="H20" s="137" t="s">
        <v>141</v>
      </c>
      <c r="I20" s="138"/>
      <c r="J20" s="38">
        <f>SUM(J7:J19)</f>
        <v>0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</row>
    <row r="21" spans="4:20" x14ac:dyDescent="0.25">
      <c r="H21" s="31" t="s">
        <v>140</v>
      </c>
      <c r="I21" s="2">
        <v>0</v>
      </c>
      <c r="J21" s="99">
        <f>(J18+J19+J17+J16+J15+J14+J13+J12+J11+J9+J10+J8)</f>
        <v>0</v>
      </c>
      <c r="K21" s="28"/>
      <c r="L21" s="28"/>
      <c r="M21" s="28"/>
      <c r="N21" s="28"/>
      <c r="O21" s="28"/>
      <c r="P21" s="28"/>
      <c r="Q21" s="28"/>
      <c r="R21" s="28"/>
      <c r="S21" s="28"/>
      <c r="T21" s="28"/>
    </row>
    <row r="22" spans="4:20" x14ac:dyDescent="0.25">
      <c r="H22" s="31"/>
      <c r="I22" s="2">
        <v>0.05</v>
      </c>
      <c r="J22" s="100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4:20" x14ac:dyDescent="0.25">
      <c r="H23" s="31"/>
      <c r="I23" s="2">
        <v>0.08</v>
      </c>
      <c r="J23" s="100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4:20" ht="15.75" thickBot="1" x14ac:dyDescent="0.3">
      <c r="H24" s="32"/>
      <c r="I24" s="2">
        <v>0.23</v>
      </c>
      <c r="J24" s="101">
        <f>J7*123%</f>
        <v>0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</row>
    <row r="25" spans="4:20" ht="15.75" thickBot="1" x14ac:dyDescent="0.3">
      <c r="H25" s="137" t="s">
        <v>142</v>
      </c>
      <c r="I25" s="138"/>
      <c r="J25" s="80">
        <f>SUM(J21:J24)</f>
        <v>0</v>
      </c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4:20" x14ac:dyDescent="0.25">
      <c r="K26" s="28"/>
      <c r="L26" s="28"/>
      <c r="M26" s="28"/>
      <c r="N26" s="28"/>
      <c r="O26" s="28"/>
      <c r="P26" s="28"/>
      <c r="Q26" s="28"/>
      <c r="R26" s="28"/>
      <c r="S26" s="28"/>
      <c r="T26" s="28"/>
    </row>
    <row r="27" spans="4:20" x14ac:dyDescent="0.25">
      <c r="K27" s="28"/>
      <c r="L27" s="28"/>
      <c r="M27" s="28"/>
      <c r="N27" s="28"/>
      <c r="O27" s="28"/>
      <c r="P27" s="28"/>
      <c r="Q27" s="28"/>
      <c r="R27" s="28"/>
      <c r="S27" s="28"/>
      <c r="T27" s="28"/>
    </row>
    <row r="28" spans="4:20" x14ac:dyDescent="0.25"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4:20" x14ac:dyDescent="0.25">
      <c r="K29" s="28"/>
      <c r="L29" s="28"/>
      <c r="M29" s="28"/>
      <c r="N29" s="28"/>
      <c r="O29" s="28"/>
      <c r="P29" s="28"/>
      <c r="Q29" s="28"/>
      <c r="R29" s="28"/>
      <c r="S29" s="28"/>
      <c r="T29" s="28"/>
    </row>
    <row r="30" spans="4:20" x14ac:dyDescent="0.25">
      <c r="K30" s="28"/>
      <c r="L30" s="28"/>
      <c r="M30" s="28"/>
      <c r="N30" s="28"/>
      <c r="O30" s="28"/>
      <c r="P30" s="28"/>
      <c r="Q30" s="28"/>
      <c r="R30" s="28"/>
      <c r="S30" s="28"/>
      <c r="T30" s="28"/>
    </row>
    <row r="31" spans="4:20" x14ac:dyDescent="0.25">
      <c r="K31" s="28"/>
      <c r="L31" s="28"/>
      <c r="M31" s="28"/>
      <c r="N31" s="28"/>
      <c r="O31" s="28"/>
      <c r="P31" s="28"/>
      <c r="Q31" s="28"/>
      <c r="R31" s="28"/>
      <c r="S31" s="28"/>
      <c r="T31" s="28"/>
    </row>
    <row r="32" spans="4:20" x14ac:dyDescent="0.25">
      <c r="K32" s="28"/>
      <c r="L32" s="28"/>
      <c r="M32" s="28"/>
      <c r="N32" s="28"/>
      <c r="O32" s="28"/>
      <c r="P32" s="28"/>
      <c r="Q32" s="28"/>
      <c r="R32" s="28"/>
      <c r="S32" s="28"/>
      <c r="T32" s="28"/>
    </row>
    <row r="33" spans="11:20" x14ac:dyDescent="0.25">
      <c r="K33" s="28"/>
      <c r="L33" s="28"/>
      <c r="M33" s="28"/>
      <c r="N33" s="28"/>
      <c r="O33" s="28"/>
      <c r="P33" s="28"/>
      <c r="Q33" s="28"/>
      <c r="R33" s="28"/>
      <c r="S33" s="28"/>
      <c r="T33" s="28"/>
    </row>
    <row r="34" spans="11:20" x14ac:dyDescent="0.25">
      <c r="K34" s="28"/>
      <c r="L34" s="28"/>
      <c r="M34" s="28"/>
      <c r="N34" s="28"/>
      <c r="O34" s="28"/>
      <c r="P34" s="28"/>
      <c r="Q34" s="28"/>
      <c r="R34" s="28"/>
      <c r="S34" s="28"/>
      <c r="T34" s="28"/>
    </row>
    <row r="35" spans="11:20" x14ac:dyDescent="0.25"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spans="11:20" x14ac:dyDescent="0.25">
      <c r="K36" s="28"/>
      <c r="L36" s="28"/>
      <c r="M36" s="28"/>
      <c r="N36" s="28"/>
      <c r="O36" s="28"/>
      <c r="P36" s="28"/>
      <c r="Q36" s="28"/>
      <c r="R36" s="28"/>
      <c r="S36" s="28"/>
      <c r="T36" s="28"/>
    </row>
    <row r="37" spans="11:20" x14ac:dyDescent="0.25">
      <c r="K37" s="28"/>
      <c r="L37" s="28"/>
      <c r="M37" s="28"/>
      <c r="N37" s="28"/>
      <c r="O37" s="28"/>
      <c r="P37" s="28"/>
      <c r="Q37" s="28"/>
      <c r="R37" s="28"/>
      <c r="S37" s="28"/>
      <c r="T37" s="28"/>
    </row>
    <row r="38" spans="11:20" x14ac:dyDescent="0.25">
      <c r="K38" s="28"/>
      <c r="L38" s="28"/>
      <c r="M38" s="28"/>
      <c r="N38" s="28"/>
      <c r="O38" s="28"/>
      <c r="P38" s="28"/>
      <c r="Q38" s="28"/>
      <c r="R38" s="28"/>
      <c r="S38" s="28"/>
      <c r="T38" s="28"/>
    </row>
    <row r="39" spans="11:20" x14ac:dyDescent="0.25">
      <c r="K39" s="28"/>
      <c r="L39" s="28"/>
      <c r="M39" s="28"/>
      <c r="N39" s="28"/>
      <c r="O39" s="28"/>
      <c r="P39" s="28"/>
      <c r="Q39" s="28"/>
      <c r="R39" s="28"/>
      <c r="S39" s="28"/>
      <c r="T39" s="28"/>
    </row>
    <row r="40" spans="11:20" x14ac:dyDescent="0.25">
      <c r="K40" s="28"/>
      <c r="L40" s="28"/>
      <c r="M40" s="28"/>
      <c r="N40" s="28"/>
      <c r="O40" s="28"/>
      <c r="P40" s="28"/>
      <c r="Q40" s="28"/>
      <c r="R40" s="28"/>
      <c r="S40" s="28"/>
      <c r="T40" s="28"/>
    </row>
    <row r="41" spans="11:20" x14ac:dyDescent="0.25">
      <c r="K41" s="28"/>
      <c r="L41" s="28"/>
      <c r="M41" s="28"/>
      <c r="N41" s="28"/>
      <c r="O41" s="28"/>
      <c r="P41" s="28"/>
      <c r="Q41" s="28"/>
      <c r="R41" s="28"/>
      <c r="S41" s="28"/>
      <c r="T41" s="28"/>
    </row>
    <row r="42" spans="11:20" x14ac:dyDescent="0.25">
      <c r="K42" s="28"/>
      <c r="L42" s="28"/>
      <c r="M42" s="28"/>
      <c r="N42" s="28"/>
      <c r="O42" s="28"/>
      <c r="P42" s="28"/>
      <c r="Q42" s="28"/>
      <c r="R42" s="28"/>
      <c r="S42" s="28"/>
      <c r="T42" s="28"/>
    </row>
    <row r="43" spans="11:20" x14ac:dyDescent="0.25">
      <c r="K43" s="28"/>
      <c r="L43" s="28"/>
      <c r="M43" s="28"/>
      <c r="N43" s="28"/>
      <c r="O43" s="28"/>
      <c r="P43" s="28"/>
      <c r="Q43" s="28"/>
      <c r="R43" s="28"/>
      <c r="S43" s="28"/>
      <c r="T43" s="28"/>
    </row>
    <row r="44" spans="11:20" x14ac:dyDescent="0.25">
      <c r="K44" s="28"/>
      <c r="L44" s="28"/>
      <c r="M44" s="28"/>
      <c r="N44" s="28"/>
      <c r="O44" s="28"/>
      <c r="P44" s="28"/>
      <c r="Q44" s="28"/>
      <c r="R44" s="28"/>
      <c r="S44" s="28"/>
      <c r="T44" s="28"/>
    </row>
    <row r="45" spans="11:20" x14ac:dyDescent="0.25">
      <c r="K45" s="28"/>
      <c r="L45" s="28"/>
      <c r="M45" s="28"/>
      <c r="N45" s="28"/>
      <c r="O45" s="28"/>
      <c r="P45" s="28"/>
      <c r="Q45" s="28"/>
      <c r="R45" s="28"/>
      <c r="S45" s="28"/>
      <c r="T45" s="28"/>
    </row>
    <row r="46" spans="11:20" x14ac:dyDescent="0.25">
      <c r="K46" s="28"/>
      <c r="L46" s="28"/>
      <c r="M46" s="28"/>
      <c r="N46" s="28"/>
      <c r="O46" s="28"/>
      <c r="P46" s="28"/>
      <c r="Q46" s="28"/>
      <c r="R46" s="28"/>
      <c r="S46" s="28"/>
      <c r="T46" s="28"/>
    </row>
    <row r="47" spans="11:20" x14ac:dyDescent="0.25">
      <c r="K47" s="28"/>
      <c r="L47" s="28"/>
      <c r="M47" s="28"/>
      <c r="N47" s="28"/>
      <c r="O47" s="28"/>
      <c r="P47" s="28"/>
      <c r="Q47" s="28"/>
      <c r="R47" s="28"/>
      <c r="S47" s="28"/>
      <c r="T47" s="28"/>
    </row>
    <row r="48" spans="11:20" x14ac:dyDescent="0.25">
      <c r="K48" s="28"/>
      <c r="L48" s="28"/>
      <c r="M48" s="28"/>
      <c r="N48" s="28"/>
      <c r="O48" s="28"/>
      <c r="P48" s="28"/>
      <c r="Q48" s="28"/>
      <c r="R48" s="28"/>
      <c r="S48" s="28"/>
      <c r="T48" s="28"/>
    </row>
    <row r="49" spans="11:20" x14ac:dyDescent="0.25">
      <c r="K49" s="28"/>
      <c r="L49" s="28"/>
      <c r="M49" s="28"/>
      <c r="N49" s="28"/>
      <c r="O49" s="28"/>
      <c r="P49" s="28"/>
      <c r="Q49" s="28"/>
      <c r="R49" s="28"/>
      <c r="S49" s="28"/>
      <c r="T49" s="28"/>
    </row>
    <row r="50" spans="11:20" x14ac:dyDescent="0.25">
      <c r="K50" s="28"/>
      <c r="L50" s="28"/>
      <c r="M50" s="28"/>
      <c r="N50" s="28"/>
      <c r="O50" s="28"/>
      <c r="P50" s="28"/>
      <c r="Q50" s="28"/>
      <c r="R50" s="28"/>
      <c r="S50" s="28"/>
      <c r="T50" s="28"/>
    </row>
    <row r="51" spans="11:20" x14ac:dyDescent="0.25">
      <c r="K51" s="28"/>
      <c r="L51" s="28"/>
      <c r="M51" s="28"/>
      <c r="N51" s="28"/>
      <c r="O51" s="28"/>
      <c r="P51" s="28"/>
      <c r="Q51" s="28"/>
      <c r="R51" s="28"/>
      <c r="S51" s="28"/>
      <c r="T51" s="28"/>
    </row>
    <row r="52" spans="11:20" x14ac:dyDescent="0.25">
      <c r="K52" s="28"/>
      <c r="L52" s="28"/>
      <c r="M52" s="28"/>
      <c r="N52" s="28"/>
      <c r="O52" s="28"/>
      <c r="P52" s="28"/>
      <c r="Q52" s="28"/>
      <c r="R52" s="28"/>
      <c r="S52" s="28"/>
      <c r="T52" s="28"/>
    </row>
    <row r="53" spans="11:20" x14ac:dyDescent="0.25">
      <c r="K53" s="28"/>
      <c r="L53" s="28"/>
      <c r="M53" s="28"/>
      <c r="N53" s="28"/>
      <c r="O53" s="28"/>
      <c r="P53" s="28"/>
      <c r="Q53" s="28"/>
      <c r="R53" s="28"/>
      <c r="S53" s="28"/>
      <c r="T53" s="28"/>
    </row>
    <row r="54" spans="11:20" x14ac:dyDescent="0.25">
      <c r="K54" s="28"/>
      <c r="L54" s="28"/>
      <c r="M54" s="28"/>
      <c r="N54" s="28"/>
      <c r="O54" s="28"/>
      <c r="P54" s="28"/>
      <c r="Q54" s="28"/>
      <c r="R54" s="28"/>
      <c r="S54" s="28"/>
      <c r="T54" s="28"/>
    </row>
    <row r="55" spans="11:20" x14ac:dyDescent="0.25">
      <c r="K55" s="28"/>
      <c r="L55" s="28"/>
      <c r="M55" s="28"/>
      <c r="N55" s="28"/>
      <c r="O55" s="28"/>
      <c r="P55" s="28"/>
      <c r="Q55" s="28"/>
      <c r="R55" s="28"/>
      <c r="S55" s="28"/>
      <c r="T55" s="28"/>
    </row>
    <row r="56" spans="11:20" x14ac:dyDescent="0.25">
      <c r="K56" s="28"/>
      <c r="L56" s="28"/>
      <c r="M56" s="28"/>
      <c r="N56" s="28"/>
      <c r="O56" s="28"/>
      <c r="P56" s="28"/>
      <c r="Q56" s="28"/>
      <c r="R56" s="28"/>
      <c r="S56" s="28"/>
      <c r="T56" s="28"/>
    </row>
    <row r="57" spans="11:20" x14ac:dyDescent="0.25"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11:20" x14ac:dyDescent="0.25">
      <c r="K58" s="28"/>
      <c r="L58" s="28"/>
      <c r="M58" s="28"/>
      <c r="N58" s="28"/>
      <c r="O58" s="28"/>
      <c r="P58" s="28"/>
      <c r="Q58" s="28"/>
      <c r="R58" s="28"/>
      <c r="S58" s="28"/>
      <c r="T58" s="28"/>
    </row>
    <row r="59" spans="11:20" x14ac:dyDescent="0.25"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spans="11:20" x14ac:dyDescent="0.25"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11:20" x14ac:dyDescent="0.25"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11:20" x14ac:dyDescent="0.25"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11:20" x14ac:dyDescent="0.25"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11:20" x14ac:dyDescent="0.25"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11:20" x14ac:dyDescent="0.25"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11:20" x14ac:dyDescent="0.25"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spans="11:20" x14ac:dyDescent="0.25"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pans="11:20" x14ac:dyDescent="0.25"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11:20" x14ac:dyDescent="0.25"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11:20" x14ac:dyDescent="0.25"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11:20" x14ac:dyDescent="0.25"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11:20" x14ac:dyDescent="0.25"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11:20" x14ac:dyDescent="0.25"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11:20" x14ac:dyDescent="0.25"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11:20" x14ac:dyDescent="0.25"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11:20" x14ac:dyDescent="0.25"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11:20" x14ac:dyDescent="0.25"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11:20" x14ac:dyDescent="0.25"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11:20" x14ac:dyDescent="0.25"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11:20" x14ac:dyDescent="0.25"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11:20" x14ac:dyDescent="0.25"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11:20" x14ac:dyDescent="0.25"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11:20" x14ac:dyDescent="0.25"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11:20" x14ac:dyDescent="0.25"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11:20" x14ac:dyDescent="0.25"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11:20" x14ac:dyDescent="0.25"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11:20" x14ac:dyDescent="0.25"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11:20" x14ac:dyDescent="0.25"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11:20" x14ac:dyDescent="0.25">
      <c r="K89" s="28"/>
      <c r="L89" s="28"/>
      <c r="M89" s="28"/>
      <c r="N89" s="28"/>
      <c r="O89" s="28"/>
      <c r="P89" s="28"/>
      <c r="Q89" s="28"/>
      <c r="R89" s="28"/>
      <c r="S89" s="28"/>
      <c r="T89" s="28"/>
    </row>
    <row r="90" spans="11:20" x14ac:dyDescent="0.25">
      <c r="K90" s="28"/>
      <c r="L90" s="28"/>
      <c r="M90" s="28"/>
      <c r="N90" s="28"/>
      <c r="O90" s="28"/>
      <c r="P90" s="28"/>
      <c r="Q90" s="28"/>
      <c r="R90" s="28"/>
      <c r="S90" s="28"/>
      <c r="T90" s="28"/>
    </row>
    <row r="91" spans="11:20" x14ac:dyDescent="0.25">
      <c r="K91" s="28"/>
      <c r="L91" s="28"/>
      <c r="M91" s="28"/>
      <c r="N91" s="28"/>
      <c r="O91" s="28"/>
      <c r="P91" s="28"/>
      <c r="Q91" s="28"/>
      <c r="R91" s="28"/>
      <c r="S91" s="28"/>
      <c r="T91" s="28"/>
    </row>
    <row r="92" spans="11:20" x14ac:dyDescent="0.25">
      <c r="K92" s="28"/>
      <c r="L92" s="28"/>
      <c r="M92" s="28"/>
      <c r="N92" s="28"/>
      <c r="O92" s="28"/>
      <c r="P92" s="28"/>
      <c r="Q92" s="28"/>
      <c r="R92" s="28"/>
      <c r="S92" s="28"/>
      <c r="T92" s="28"/>
    </row>
    <row r="93" spans="11:20" x14ac:dyDescent="0.25">
      <c r="K93" s="28"/>
      <c r="L93" s="28"/>
      <c r="M93" s="28"/>
      <c r="N93" s="28"/>
      <c r="O93" s="28"/>
      <c r="P93" s="28"/>
      <c r="Q93" s="28"/>
      <c r="R93" s="28"/>
      <c r="S93" s="28"/>
      <c r="T93" s="28"/>
    </row>
    <row r="94" spans="11:20" x14ac:dyDescent="0.25">
      <c r="K94" s="28"/>
      <c r="L94" s="28"/>
      <c r="M94" s="28"/>
      <c r="N94" s="28"/>
      <c r="O94" s="28"/>
      <c r="P94" s="28"/>
      <c r="Q94" s="28"/>
      <c r="R94" s="28"/>
      <c r="S94" s="28"/>
      <c r="T94" s="28"/>
    </row>
    <row r="95" spans="11:20" x14ac:dyDescent="0.25">
      <c r="K95" s="28"/>
      <c r="L95" s="28"/>
      <c r="M95" s="28"/>
      <c r="N95" s="28"/>
      <c r="O95" s="28"/>
      <c r="P95" s="28"/>
      <c r="Q95" s="28"/>
      <c r="R95" s="28"/>
      <c r="S95" s="28"/>
      <c r="T95" s="28"/>
    </row>
    <row r="96" spans="11:20" x14ac:dyDescent="0.25">
      <c r="K96" s="28"/>
      <c r="L96" s="28"/>
      <c r="M96" s="28"/>
      <c r="N96" s="28"/>
      <c r="O96" s="28"/>
      <c r="P96" s="28"/>
      <c r="Q96" s="28"/>
      <c r="R96" s="28"/>
      <c r="S96" s="28"/>
      <c r="T96" s="28"/>
    </row>
    <row r="97" spans="11:20" x14ac:dyDescent="0.25">
      <c r="K97" s="28"/>
      <c r="L97" s="28"/>
      <c r="M97" s="28"/>
      <c r="N97" s="28"/>
      <c r="O97" s="28"/>
      <c r="P97" s="28"/>
      <c r="Q97" s="28"/>
      <c r="R97" s="28"/>
      <c r="S97" s="28"/>
      <c r="T97" s="28"/>
    </row>
    <row r="98" spans="11:20" x14ac:dyDescent="0.25">
      <c r="K98" s="28"/>
      <c r="L98" s="28"/>
      <c r="M98" s="28"/>
      <c r="N98" s="28"/>
      <c r="O98" s="28"/>
      <c r="P98" s="28"/>
      <c r="Q98" s="28"/>
      <c r="R98" s="28"/>
      <c r="S98" s="28"/>
      <c r="T98" s="28"/>
    </row>
    <row r="99" spans="11:20" x14ac:dyDescent="0.25">
      <c r="K99" s="28"/>
      <c r="L99" s="28"/>
      <c r="M99" s="28"/>
      <c r="N99" s="28"/>
      <c r="O99" s="28"/>
      <c r="P99" s="28"/>
      <c r="Q99" s="28"/>
      <c r="R99" s="28"/>
      <c r="S99" s="28"/>
      <c r="T99" s="28"/>
    </row>
    <row r="100" spans="11:20" x14ac:dyDescent="0.25">
      <c r="K100" s="28"/>
      <c r="L100" s="28"/>
      <c r="M100" s="28"/>
      <c r="N100" s="28"/>
      <c r="O100" s="28"/>
      <c r="P100" s="28"/>
      <c r="Q100" s="28"/>
      <c r="R100" s="28"/>
      <c r="S100" s="28"/>
      <c r="T100" s="28"/>
    </row>
    <row r="101" spans="11:20" x14ac:dyDescent="0.25">
      <c r="K101" s="28"/>
      <c r="L101" s="28"/>
      <c r="M101" s="28"/>
      <c r="N101" s="28"/>
      <c r="O101" s="28"/>
      <c r="P101" s="28"/>
      <c r="Q101" s="28"/>
      <c r="R101" s="28"/>
      <c r="S101" s="28"/>
      <c r="T101" s="28"/>
    </row>
    <row r="102" spans="11:20" x14ac:dyDescent="0.25">
      <c r="K102" s="28"/>
      <c r="L102" s="28"/>
      <c r="M102" s="28"/>
      <c r="N102" s="28"/>
      <c r="O102" s="28"/>
      <c r="P102" s="28"/>
      <c r="Q102" s="28"/>
      <c r="R102" s="28"/>
      <c r="S102" s="28"/>
      <c r="T102" s="28"/>
    </row>
    <row r="103" spans="11:20" x14ac:dyDescent="0.25">
      <c r="K103" s="28"/>
      <c r="L103" s="28"/>
      <c r="M103" s="28"/>
      <c r="N103" s="28"/>
      <c r="O103" s="28"/>
      <c r="P103" s="28"/>
      <c r="Q103" s="28"/>
      <c r="R103" s="28"/>
      <c r="S103" s="28"/>
      <c r="T103" s="28"/>
    </row>
    <row r="104" spans="11:20" x14ac:dyDescent="0.25">
      <c r="K104" s="28"/>
      <c r="L104" s="28"/>
      <c r="M104" s="28"/>
      <c r="N104" s="28"/>
      <c r="O104" s="28"/>
      <c r="P104" s="28"/>
      <c r="Q104" s="28"/>
      <c r="R104" s="28"/>
      <c r="S104" s="28"/>
      <c r="T104" s="28"/>
    </row>
    <row r="105" spans="11:20" x14ac:dyDescent="0.25">
      <c r="K105" s="28"/>
      <c r="L105" s="28"/>
      <c r="M105" s="28"/>
      <c r="N105" s="28"/>
      <c r="O105" s="28"/>
      <c r="P105" s="28"/>
      <c r="Q105" s="28"/>
      <c r="R105" s="28"/>
      <c r="S105" s="28"/>
      <c r="T105" s="28"/>
    </row>
    <row r="106" spans="11:20" x14ac:dyDescent="0.25">
      <c r="K106" s="28"/>
      <c r="L106" s="28"/>
      <c r="M106" s="28"/>
      <c r="N106" s="28"/>
      <c r="O106" s="28"/>
      <c r="P106" s="28"/>
      <c r="Q106" s="28"/>
      <c r="R106" s="28"/>
      <c r="S106" s="28"/>
      <c r="T106" s="28"/>
    </row>
    <row r="107" spans="11:20" x14ac:dyDescent="0.25">
      <c r="K107" s="28"/>
      <c r="L107" s="28"/>
      <c r="M107" s="28"/>
      <c r="N107" s="28"/>
      <c r="O107" s="28"/>
      <c r="P107" s="28"/>
      <c r="Q107" s="28"/>
      <c r="R107" s="28"/>
      <c r="S107" s="28"/>
      <c r="T107" s="28"/>
    </row>
    <row r="108" spans="11:20" x14ac:dyDescent="0.25">
      <c r="K108" s="28"/>
      <c r="L108" s="28"/>
      <c r="M108" s="28"/>
      <c r="N108" s="28"/>
      <c r="O108" s="28"/>
      <c r="P108" s="28"/>
      <c r="Q108" s="28"/>
      <c r="R108" s="28"/>
      <c r="S108" s="28"/>
      <c r="T108" s="28"/>
    </row>
    <row r="109" spans="11:20" x14ac:dyDescent="0.25">
      <c r="K109" s="28"/>
      <c r="L109" s="28"/>
      <c r="M109" s="28"/>
      <c r="N109" s="28"/>
      <c r="O109" s="28"/>
      <c r="P109" s="28"/>
      <c r="Q109" s="28"/>
      <c r="R109" s="28"/>
      <c r="S109" s="28"/>
      <c r="T109" s="28"/>
    </row>
    <row r="110" spans="11:20" x14ac:dyDescent="0.25">
      <c r="K110" s="28"/>
      <c r="L110" s="28"/>
      <c r="M110" s="28"/>
      <c r="N110" s="28"/>
      <c r="O110" s="28"/>
      <c r="P110" s="28"/>
      <c r="Q110" s="28"/>
      <c r="R110" s="28"/>
      <c r="S110" s="28"/>
      <c r="T110" s="28"/>
    </row>
    <row r="111" spans="11:20" x14ac:dyDescent="0.25">
      <c r="K111" s="28"/>
      <c r="L111" s="28"/>
      <c r="M111" s="28"/>
      <c r="N111" s="28"/>
      <c r="O111" s="28"/>
      <c r="P111" s="28"/>
      <c r="Q111" s="28"/>
      <c r="R111" s="28"/>
      <c r="S111" s="28"/>
      <c r="T111" s="28"/>
    </row>
    <row r="112" spans="11:20" x14ac:dyDescent="0.25">
      <c r="K112" s="28"/>
      <c r="L112" s="28"/>
      <c r="M112" s="28"/>
      <c r="N112" s="28"/>
      <c r="O112" s="28"/>
      <c r="P112" s="28"/>
      <c r="Q112" s="28"/>
      <c r="R112" s="28"/>
      <c r="S112" s="28"/>
      <c r="T112" s="28"/>
    </row>
    <row r="113" spans="11:20" x14ac:dyDescent="0.25">
      <c r="K113" s="28"/>
      <c r="L113" s="28"/>
      <c r="M113" s="28"/>
      <c r="N113" s="28"/>
      <c r="O113" s="28"/>
      <c r="P113" s="28"/>
      <c r="Q113" s="28"/>
      <c r="R113" s="28"/>
      <c r="S113" s="28"/>
      <c r="T113" s="28"/>
    </row>
    <row r="114" spans="11:20" x14ac:dyDescent="0.25">
      <c r="K114" s="28"/>
      <c r="L114" s="28"/>
      <c r="M114" s="28"/>
      <c r="N114" s="28"/>
      <c r="O114" s="28"/>
      <c r="P114" s="28"/>
      <c r="Q114" s="28"/>
      <c r="R114" s="28"/>
      <c r="S114" s="28"/>
      <c r="T114" s="28"/>
    </row>
    <row r="115" spans="11:20" x14ac:dyDescent="0.25">
      <c r="K115" s="28"/>
      <c r="L115" s="28"/>
      <c r="M115" s="28"/>
      <c r="N115" s="28"/>
      <c r="O115" s="28"/>
      <c r="P115" s="28"/>
      <c r="Q115" s="28"/>
      <c r="R115" s="28"/>
      <c r="S115" s="28"/>
      <c r="T115" s="28"/>
    </row>
    <row r="116" spans="11:20" x14ac:dyDescent="0.25">
      <c r="K116" s="28"/>
      <c r="L116" s="28"/>
      <c r="M116" s="28"/>
      <c r="N116" s="28"/>
      <c r="O116" s="28"/>
      <c r="P116" s="28"/>
      <c r="Q116" s="28"/>
      <c r="R116" s="28"/>
      <c r="S116" s="28"/>
      <c r="T116" s="28"/>
    </row>
    <row r="117" spans="11:20" x14ac:dyDescent="0.25">
      <c r="K117" s="28"/>
      <c r="L117" s="28"/>
      <c r="M117" s="28"/>
      <c r="N117" s="28"/>
      <c r="O117" s="28"/>
      <c r="P117" s="28"/>
      <c r="Q117" s="28"/>
      <c r="R117" s="28"/>
      <c r="S117" s="28"/>
      <c r="T117" s="28"/>
    </row>
    <row r="118" spans="11:20" x14ac:dyDescent="0.25">
      <c r="K118" s="28"/>
      <c r="L118" s="28"/>
      <c r="M118" s="28"/>
      <c r="N118" s="28"/>
      <c r="O118" s="28"/>
      <c r="P118" s="28"/>
      <c r="Q118" s="28"/>
      <c r="R118" s="28"/>
      <c r="S118" s="28"/>
      <c r="T118" s="28"/>
    </row>
    <row r="119" spans="11:20" x14ac:dyDescent="0.25">
      <c r="K119" s="28"/>
      <c r="L119" s="28"/>
      <c r="M119" s="28"/>
      <c r="N119" s="28"/>
      <c r="O119" s="28"/>
      <c r="P119" s="28"/>
      <c r="Q119" s="28"/>
      <c r="R119" s="28"/>
      <c r="S119" s="28"/>
      <c r="T119" s="28"/>
    </row>
    <row r="120" spans="11:20" x14ac:dyDescent="0.25">
      <c r="K120" s="28"/>
      <c r="L120" s="28"/>
      <c r="M120" s="28"/>
      <c r="N120" s="28"/>
      <c r="O120" s="28"/>
      <c r="P120" s="28"/>
      <c r="Q120" s="28"/>
      <c r="R120" s="28"/>
      <c r="S120" s="28"/>
      <c r="T120" s="28"/>
    </row>
    <row r="121" spans="11:20" x14ac:dyDescent="0.25">
      <c r="K121" s="28"/>
      <c r="L121" s="28"/>
      <c r="M121" s="28"/>
      <c r="N121" s="28"/>
      <c r="O121" s="28"/>
      <c r="P121" s="28"/>
      <c r="Q121" s="28"/>
      <c r="R121" s="28"/>
      <c r="S121" s="28"/>
      <c r="T121" s="28"/>
    </row>
    <row r="122" spans="11:20" x14ac:dyDescent="0.25">
      <c r="K122" s="28"/>
      <c r="L122" s="28"/>
      <c r="M122" s="28"/>
      <c r="N122" s="28"/>
      <c r="O122" s="28"/>
      <c r="P122" s="28"/>
      <c r="Q122" s="28"/>
      <c r="R122" s="28"/>
      <c r="S122" s="28"/>
      <c r="T122" s="28"/>
    </row>
    <row r="123" spans="11:20" x14ac:dyDescent="0.25">
      <c r="K123" s="28"/>
      <c r="L123" s="28"/>
      <c r="M123" s="28"/>
      <c r="N123" s="28"/>
      <c r="O123" s="28"/>
      <c r="P123" s="28"/>
      <c r="Q123" s="28"/>
      <c r="R123" s="28"/>
      <c r="S123" s="28"/>
      <c r="T123" s="28"/>
    </row>
    <row r="124" spans="11:20" x14ac:dyDescent="0.25">
      <c r="K124" s="28"/>
      <c r="L124" s="28"/>
      <c r="M124" s="28"/>
      <c r="N124" s="28"/>
      <c r="O124" s="28"/>
      <c r="P124" s="28"/>
      <c r="Q124" s="28"/>
      <c r="R124" s="28"/>
      <c r="S124" s="28"/>
      <c r="T124" s="28"/>
    </row>
    <row r="125" spans="11:20" x14ac:dyDescent="0.25">
      <c r="K125" s="28"/>
      <c r="L125" s="28"/>
      <c r="M125" s="28"/>
      <c r="N125" s="28"/>
      <c r="O125" s="28"/>
      <c r="P125" s="28"/>
      <c r="Q125" s="28"/>
      <c r="R125" s="28"/>
      <c r="S125" s="28"/>
      <c r="T125" s="28"/>
    </row>
    <row r="126" spans="11:20" x14ac:dyDescent="0.25">
      <c r="K126" s="28"/>
      <c r="L126" s="28"/>
      <c r="M126" s="28"/>
      <c r="N126" s="28"/>
      <c r="O126" s="28"/>
      <c r="P126" s="28"/>
      <c r="Q126" s="28"/>
      <c r="R126" s="28"/>
      <c r="S126" s="28"/>
      <c r="T126" s="28"/>
    </row>
    <row r="127" spans="11:20" x14ac:dyDescent="0.25">
      <c r="K127" s="28"/>
      <c r="L127" s="28"/>
      <c r="M127" s="28"/>
      <c r="N127" s="28"/>
      <c r="O127" s="28"/>
      <c r="P127" s="28"/>
      <c r="Q127" s="28"/>
      <c r="R127" s="28"/>
      <c r="S127" s="28"/>
      <c r="T127" s="28"/>
    </row>
    <row r="128" spans="11:20" x14ac:dyDescent="0.25">
      <c r="K128" s="28"/>
      <c r="L128" s="28"/>
      <c r="M128" s="28"/>
      <c r="N128" s="28"/>
      <c r="O128" s="28"/>
      <c r="P128" s="28"/>
      <c r="Q128" s="28"/>
      <c r="R128" s="28"/>
      <c r="S128" s="28"/>
      <c r="T128" s="28"/>
    </row>
    <row r="129" spans="11:20" x14ac:dyDescent="0.25">
      <c r="K129" s="28"/>
      <c r="L129" s="28"/>
      <c r="M129" s="28"/>
      <c r="N129" s="28"/>
      <c r="O129" s="28"/>
      <c r="P129" s="28"/>
      <c r="Q129" s="28"/>
      <c r="R129" s="28"/>
      <c r="S129" s="28"/>
      <c r="T129" s="28"/>
    </row>
    <row r="130" spans="11:20" x14ac:dyDescent="0.25">
      <c r="K130" s="28"/>
      <c r="L130" s="28"/>
      <c r="M130" s="28"/>
      <c r="N130" s="28"/>
      <c r="O130" s="28"/>
      <c r="P130" s="28"/>
      <c r="Q130" s="28"/>
      <c r="R130" s="28"/>
      <c r="S130" s="28"/>
      <c r="T130" s="28"/>
    </row>
    <row r="131" spans="11:20" x14ac:dyDescent="0.25">
      <c r="K131" s="28"/>
      <c r="L131" s="28"/>
      <c r="M131" s="28"/>
      <c r="N131" s="28"/>
      <c r="O131" s="28"/>
      <c r="P131" s="28"/>
      <c r="Q131" s="28"/>
      <c r="R131" s="28"/>
      <c r="S131" s="28"/>
      <c r="T131" s="28"/>
    </row>
    <row r="132" spans="11:20" x14ac:dyDescent="0.25">
      <c r="K132" s="28"/>
      <c r="L132" s="28"/>
      <c r="M132" s="28"/>
      <c r="N132" s="28"/>
      <c r="O132" s="28"/>
      <c r="P132" s="28"/>
      <c r="Q132" s="28"/>
      <c r="R132" s="28"/>
      <c r="S132" s="28"/>
      <c r="T132" s="28"/>
    </row>
    <row r="133" spans="11:20" x14ac:dyDescent="0.25">
      <c r="K133" s="28"/>
      <c r="L133" s="28"/>
      <c r="M133" s="28"/>
      <c r="N133" s="28"/>
      <c r="O133" s="28"/>
      <c r="P133" s="28"/>
      <c r="Q133" s="28"/>
      <c r="R133" s="28"/>
      <c r="S133" s="28"/>
      <c r="T133" s="28"/>
    </row>
    <row r="134" spans="11:20" x14ac:dyDescent="0.25">
      <c r="K134" s="28"/>
      <c r="L134" s="28"/>
      <c r="M134" s="28"/>
      <c r="N134" s="28"/>
      <c r="O134" s="28"/>
      <c r="P134" s="28"/>
      <c r="Q134" s="28"/>
      <c r="R134" s="28"/>
      <c r="S134" s="28"/>
      <c r="T134" s="28"/>
    </row>
    <row r="135" spans="11:20" x14ac:dyDescent="0.25">
      <c r="K135" s="28"/>
      <c r="L135" s="28"/>
      <c r="M135" s="28"/>
      <c r="N135" s="28"/>
      <c r="O135" s="28"/>
      <c r="P135" s="28"/>
      <c r="Q135" s="28"/>
      <c r="R135" s="28"/>
      <c r="S135" s="28"/>
      <c r="T135" s="28"/>
    </row>
    <row r="136" spans="11:20" x14ac:dyDescent="0.25">
      <c r="K136" s="28"/>
      <c r="L136" s="28"/>
      <c r="M136" s="28"/>
      <c r="N136" s="28"/>
      <c r="O136" s="28"/>
      <c r="P136" s="28"/>
      <c r="Q136" s="28"/>
      <c r="R136" s="28"/>
      <c r="S136" s="28"/>
      <c r="T136" s="28"/>
    </row>
    <row r="137" spans="11:20" x14ac:dyDescent="0.25">
      <c r="K137" s="28"/>
      <c r="L137" s="28"/>
      <c r="M137" s="28"/>
      <c r="N137" s="28"/>
      <c r="O137" s="28"/>
      <c r="P137" s="28"/>
      <c r="Q137" s="28"/>
      <c r="R137" s="28"/>
      <c r="S137" s="28"/>
      <c r="T137" s="28"/>
    </row>
    <row r="138" spans="11:20" x14ac:dyDescent="0.25">
      <c r="K138" s="28"/>
      <c r="L138" s="28"/>
      <c r="M138" s="28"/>
      <c r="N138" s="28"/>
      <c r="O138" s="28"/>
      <c r="P138" s="28"/>
      <c r="Q138" s="28"/>
      <c r="R138" s="28"/>
      <c r="S138" s="28"/>
      <c r="T138" s="28"/>
    </row>
    <row r="139" spans="11:20" x14ac:dyDescent="0.25">
      <c r="K139" s="28"/>
      <c r="L139" s="28"/>
      <c r="M139" s="28"/>
      <c r="N139" s="28"/>
      <c r="O139" s="28"/>
      <c r="P139" s="28"/>
      <c r="Q139" s="28"/>
      <c r="R139" s="28"/>
      <c r="S139" s="28"/>
      <c r="T139" s="28"/>
    </row>
    <row r="140" spans="11:20" x14ac:dyDescent="0.25">
      <c r="K140" s="28"/>
      <c r="L140" s="28"/>
      <c r="M140" s="28"/>
      <c r="N140" s="28"/>
      <c r="O140" s="28"/>
      <c r="P140" s="28"/>
      <c r="Q140" s="28"/>
      <c r="R140" s="28"/>
      <c r="S140" s="28"/>
      <c r="T140" s="28"/>
    </row>
    <row r="141" spans="11:20" x14ac:dyDescent="0.25">
      <c r="K141" s="28"/>
      <c r="L141" s="28"/>
      <c r="M141" s="28"/>
      <c r="N141" s="28"/>
      <c r="O141" s="28"/>
      <c r="P141" s="28"/>
      <c r="Q141" s="28"/>
      <c r="R141" s="28"/>
      <c r="S141" s="28"/>
      <c r="T141" s="28"/>
    </row>
    <row r="142" spans="11:20" x14ac:dyDescent="0.25">
      <c r="K142" s="28"/>
      <c r="L142" s="28"/>
      <c r="M142" s="28"/>
      <c r="N142" s="28"/>
      <c r="O142" s="28"/>
      <c r="P142" s="28"/>
      <c r="Q142" s="28"/>
      <c r="R142" s="28"/>
      <c r="S142" s="28"/>
      <c r="T142" s="28"/>
    </row>
    <row r="143" spans="11:20" x14ac:dyDescent="0.25">
      <c r="K143" s="28"/>
      <c r="L143" s="28"/>
      <c r="M143" s="28"/>
      <c r="N143" s="28"/>
      <c r="O143" s="28"/>
      <c r="P143" s="28"/>
      <c r="Q143" s="28"/>
      <c r="R143" s="28"/>
      <c r="S143" s="28"/>
      <c r="T143" s="28"/>
    </row>
    <row r="144" spans="11:20" x14ac:dyDescent="0.25">
      <c r="K144" s="28"/>
      <c r="L144" s="28"/>
      <c r="M144" s="28"/>
      <c r="N144" s="28"/>
      <c r="O144" s="28"/>
      <c r="P144" s="28"/>
      <c r="Q144" s="28"/>
      <c r="R144" s="28"/>
      <c r="S144" s="28"/>
      <c r="T144" s="28"/>
    </row>
    <row r="145" spans="11:20" x14ac:dyDescent="0.25">
      <c r="K145" s="28"/>
      <c r="L145" s="28"/>
      <c r="M145" s="28"/>
      <c r="N145" s="28"/>
      <c r="O145" s="28"/>
      <c r="P145" s="28"/>
      <c r="Q145" s="28"/>
      <c r="R145" s="28"/>
      <c r="S145" s="28"/>
      <c r="T145" s="28"/>
    </row>
    <row r="146" spans="11:20" x14ac:dyDescent="0.25">
      <c r="K146" s="28"/>
      <c r="L146" s="28"/>
      <c r="M146" s="28"/>
      <c r="N146" s="28"/>
      <c r="O146" s="28"/>
      <c r="P146" s="28"/>
      <c r="Q146" s="28"/>
      <c r="R146" s="28"/>
      <c r="S146" s="28"/>
      <c r="T146" s="28"/>
    </row>
    <row r="147" spans="11:20" x14ac:dyDescent="0.25">
      <c r="K147" s="28"/>
      <c r="L147" s="28"/>
      <c r="M147" s="28"/>
      <c r="N147" s="28"/>
      <c r="O147" s="28"/>
      <c r="P147" s="28"/>
      <c r="Q147" s="28"/>
      <c r="R147" s="28"/>
      <c r="S147" s="28"/>
      <c r="T147" s="28"/>
    </row>
    <row r="148" spans="11:20" x14ac:dyDescent="0.25">
      <c r="K148" s="28"/>
      <c r="L148" s="28"/>
      <c r="M148" s="28"/>
      <c r="N148" s="28"/>
      <c r="O148" s="28"/>
      <c r="P148" s="28"/>
      <c r="Q148" s="28"/>
      <c r="R148" s="28"/>
      <c r="S148" s="28"/>
      <c r="T148" s="28"/>
    </row>
    <row r="149" spans="11:20" x14ac:dyDescent="0.25">
      <c r="K149" s="28"/>
      <c r="L149" s="28"/>
      <c r="M149" s="28"/>
      <c r="N149" s="28"/>
      <c r="O149" s="28"/>
      <c r="P149" s="28"/>
      <c r="Q149" s="28"/>
      <c r="R149" s="28"/>
      <c r="S149" s="28"/>
      <c r="T149" s="28"/>
    </row>
    <row r="150" spans="11:20" x14ac:dyDescent="0.25">
      <c r="K150" s="28"/>
      <c r="L150" s="28"/>
      <c r="M150" s="28"/>
      <c r="N150" s="28"/>
      <c r="O150" s="28"/>
      <c r="P150" s="28"/>
      <c r="Q150" s="28"/>
      <c r="R150" s="28"/>
      <c r="S150" s="28"/>
      <c r="T150" s="28"/>
    </row>
    <row r="151" spans="11:20" x14ac:dyDescent="0.25">
      <c r="K151" s="28"/>
      <c r="L151" s="28"/>
      <c r="M151" s="28"/>
      <c r="N151" s="28"/>
      <c r="O151" s="28"/>
      <c r="P151" s="28"/>
      <c r="Q151" s="28"/>
      <c r="R151" s="28"/>
      <c r="S151" s="28"/>
      <c r="T151" s="28"/>
    </row>
    <row r="152" spans="11:20" x14ac:dyDescent="0.25">
      <c r="K152" s="28"/>
      <c r="L152" s="28"/>
      <c r="M152" s="28"/>
      <c r="N152" s="28"/>
      <c r="O152" s="28"/>
      <c r="P152" s="28"/>
      <c r="Q152" s="28"/>
      <c r="R152" s="28"/>
      <c r="S152" s="28"/>
      <c r="T152" s="28"/>
    </row>
    <row r="153" spans="11:20" x14ac:dyDescent="0.25">
      <c r="K153" s="28"/>
      <c r="L153" s="28"/>
      <c r="M153" s="28"/>
      <c r="N153" s="28"/>
      <c r="O153" s="28"/>
      <c r="P153" s="28"/>
      <c r="Q153" s="28"/>
      <c r="R153" s="28"/>
      <c r="S153" s="28"/>
      <c r="T153" s="28"/>
    </row>
    <row r="154" spans="11:20" x14ac:dyDescent="0.25">
      <c r="K154" s="28"/>
      <c r="L154" s="28"/>
      <c r="M154" s="28"/>
      <c r="N154" s="28"/>
      <c r="O154" s="28"/>
      <c r="P154" s="28"/>
      <c r="Q154" s="28"/>
      <c r="R154" s="28"/>
      <c r="S154" s="28"/>
      <c r="T154" s="28"/>
    </row>
    <row r="155" spans="11:20" x14ac:dyDescent="0.25">
      <c r="K155" s="28"/>
      <c r="L155" s="28"/>
      <c r="M155" s="28"/>
      <c r="N155" s="28"/>
      <c r="O155" s="28"/>
      <c r="P155" s="28"/>
      <c r="Q155" s="28"/>
      <c r="R155" s="28"/>
      <c r="S155" s="28"/>
      <c r="T155" s="28"/>
    </row>
    <row r="156" spans="11:20" x14ac:dyDescent="0.25">
      <c r="K156" s="28"/>
      <c r="L156" s="28"/>
      <c r="M156" s="28"/>
      <c r="N156" s="28"/>
      <c r="O156" s="28"/>
      <c r="P156" s="28"/>
      <c r="Q156" s="28"/>
      <c r="R156" s="28"/>
      <c r="S156" s="28"/>
      <c r="T156" s="28"/>
    </row>
    <row r="157" spans="11:20" x14ac:dyDescent="0.25">
      <c r="K157" s="28"/>
      <c r="L157" s="28"/>
      <c r="M157" s="28"/>
      <c r="N157" s="28"/>
      <c r="O157" s="28"/>
      <c r="P157" s="28"/>
      <c r="Q157" s="28"/>
      <c r="R157" s="28"/>
      <c r="S157" s="28"/>
      <c r="T157" s="28"/>
    </row>
    <row r="158" spans="11:20" x14ac:dyDescent="0.25">
      <c r="K158" s="28"/>
      <c r="L158" s="28"/>
      <c r="M158" s="28"/>
      <c r="N158" s="28"/>
      <c r="O158" s="28"/>
      <c r="P158" s="28"/>
      <c r="Q158" s="28"/>
      <c r="R158" s="28"/>
      <c r="S158" s="28"/>
      <c r="T158" s="28"/>
    </row>
    <row r="159" spans="11:20" x14ac:dyDescent="0.25">
      <c r="K159" s="28"/>
      <c r="L159" s="28"/>
      <c r="M159" s="28"/>
      <c r="N159" s="28"/>
      <c r="O159" s="28"/>
      <c r="P159" s="28"/>
      <c r="Q159" s="28"/>
      <c r="R159" s="28"/>
      <c r="S159" s="28"/>
      <c r="T159" s="28"/>
    </row>
    <row r="160" spans="11:20" x14ac:dyDescent="0.25">
      <c r="K160" s="28"/>
      <c r="L160" s="28"/>
      <c r="M160" s="28"/>
      <c r="N160" s="28"/>
      <c r="O160" s="28"/>
      <c r="P160" s="28"/>
      <c r="Q160" s="28"/>
      <c r="R160" s="28"/>
      <c r="S160" s="28"/>
      <c r="T160" s="28"/>
    </row>
    <row r="161" spans="11:20" x14ac:dyDescent="0.25">
      <c r="K161" s="28"/>
      <c r="L161" s="28"/>
      <c r="M161" s="28"/>
      <c r="N161" s="28"/>
      <c r="O161" s="28"/>
      <c r="P161" s="28"/>
      <c r="Q161" s="28"/>
      <c r="R161" s="28"/>
      <c r="S161" s="28"/>
      <c r="T161" s="28"/>
    </row>
    <row r="162" spans="11:20" x14ac:dyDescent="0.25">
      <c r="K162" s="28"/>
      <c r="L162" s="28"/>
      <c r="M162" s="28"/>
      <c r="N162" s="28"/>
      <c r="O162" s="28"/>
      <c r="P162" s="28"/>
      <c r="Q162" s="28"/>
      <c r="R162" s="28"/>
      <c r="S162" s="28"/>
      <c r="T162" s="28"/>
    </row>
    <row r="163" spans="11:20" x14ac:dyDescent="0.25">
      <c r="K163" s="28"/>
      <c r="L163" s="28"/>
      <c r="M163" s="28"/>
      <c r="N163" s="28"/>
      <c r="O163" s="28"/>
      <c r="P163" s="28"/>
      <c r="Q163" s="28"/>
      <c r="R163" s="28"/>
      <c r="S163" s="28"/>
      <c r="T163" s="28"/>
    </row>
    <row r="164" spans="11:20" x14ac:dyDescent="0.25">
      <c r="K164" s="28"/>
      <c r="L164" s="28"/>
      <c r="M164" s="28"/>
      <c r="N164" s="28"/>
      <c r="O164" s="28"/>
      <c r="P164" s="28"/>
      <c r="Q164" s="28"/>
      <c r="R164" s="28"/>
      <c r="S164" s="28"/>
      <c r="T164" s="28"/>
    </row>
    <row r="165" spans="11:20" x14ac:dyDescent="0.25">
      <c r="K165" s="28"/>
      <c r="L165" s="28"/>
      <c r="M165" s="28"/>
      <c r="N165" s="28"/>
      <c r="O165" s="28"/>
      <c r="P165" s="28"/>
      <c r="Q165" s="28"/>
      <c r="R165" s="28"/>
      <c r="S165" s="28"/>
      <c r="T165" s="28"/>
    </row>
    <row r="166" spans="11:20" x14ac:dyDescent="0.25">
      <c r="K166" s="28"/>
      <c r="L166" s="28"/>
      <c r="M166" s="28"/>
      <c r="N166" s="28"/>
      <c r="O166" s="28"/>
      <c r="P166" s="28"/>
      <c r="Q166" s="28"/>
      <c r="R166" s="28"/>
      <c r="S166" s="28"/>
      <c r="T166" s="28"/>
    </row>
    <row r="167" spans="11:20" x14ac:dyDescent="0.25">
      <c r="K167" s="28"/>
      <c r="L167" s="28"/>
      <c r="M167" s="28"/>
      <c r="N167" s="28"/>
      <c r="O167" s="28"/>
      <c r="P167" s="28"/>
      <c r="Q167" s="28"/>
      <c r="R167" s="28"/>
      <c r="S167" s="28"/>
      <c r="T167" s="28"/>
    </row>
    <row r="168" spans="11:20" x14ac:dyDescent="0.25">
      <c r="K168" s="28"/>
      <c r="L168" s="28"/>
      <c r="M168" s="28"/>
      <c r="N168" s="28"/>
      <c r="O168" s="28"/>
      <c r="P168" s="28"/>
      <c r="Q168" s="28"/>
      <c r="R168" s="28"/>
      <c r="S168" s="28"/>
      <c r="T168" s="28"/>
    </row>
    <row r="169" spans="11:20" x14ac:dyDescent="0.25">
      <c r="K169" s="28"/>
      <c r="L169" s="28"/>
      <c r="M169" s="28"/>
      <c r="N169" s="28"/>
      <c r="O169" s="28"/>
      <c r="P169" s="28"/>
      <c r="Q169" s="28"/>
      <c r="R169" s="28"/>
      <c r="S169" s="28"/>
      <c r="T169" s="28"/>
    </row>
    <row r="170" spans="11:20" x14ac:dyDescent="0.25">
      <c r="K170" s="28"/>
      <c r="L170" s="28"/>
      <c r="M170" s="28"/>
      <c r="N170" s="28"/>
      <c r="O170" s="28"/>
      <c r="P170" s="28"/>
      <c r="Q170" s="28"/>
      <c r="R170" s="28"/>
      <c r="S170" s="28"/>
      <c r="T170" s="28"/>
    </row>
    <row r="171" spans="11:20" x14ac:dyDescent="0.25">
      <c r="K171" s="28"/>
      <c r="L171" s="28"/>
      <c r="M171" s="28"/>
      <c r="N171" s="28"/>
      <c r="O171" s="28"/>
      <c r="P171" s="28"/>
      <c r="Q171" s="28"/>
      <c r="R171" s="28"/>
      <c r="S171" s="28"/>
      <c r="T171" s="28"/>
    </row>
    <row r="172" spans="11:20" x14ac:dyDescent="0.25">
      <c r="K172" s="28"/>
      <c r="L172" s="28"/>
      <c r="M172" s="28"/>
      <c r="N172" s="28"/>
      <c r="O172" s="28"/>
      <c r="P172" s="28"/>
      <c r="Q172" s="28"/>
      <c r="R172" s="28"/>
      <c r="S172" s="28"/>
      <c r="T172" s="28"/>
    </row>
    <row r="173" spans="11:20" x14ac:dyDescent="0.25">
      <c r="K173" s="28"/>
      <c r="L173" s="28"/>
      <c r="M173" s="28"/>
      <c r="N173" s="28"/>
      <c r="O173" s="28"/>
      <c r="P173" s="28"/>
      <c r="Q173" s="28"/>
      <c r="R173" s="28"/>
      <c r="S173" s="28"/>
      <c r="T173" s="28"/>
    </row>
    <row r="174" spans="11:20" x14ac:dyDescent="0.25">
      <c r="K174" s="28"/>
      <c r="L174" s="28"/>
      <c r="M174" s="28"/>
      <c r="N174" s="28"/>
      <c r="O174" s="28"/>
      <c r="P174" s="28"/>
      <c r="Q174" s="28"/>
      <c r="R174" s="28"/>
      <c r="S174" s="28"/>
      <c r="T174" s="28"/>
    </row>
    <row r="175" spans="11:20" x14ac:dyDescent="0.25">
      <c r="K175" s="28"/>
      <c r="L175" s="28"/>
      <c r="M175" s="28"/>
      <c r="N175" s="28"/>
      <c r="O175" s="28"/>
      <c r="P175" s="28"/>
      <c r="Q175" s="28"/>
      <c r="R175" s="28"/>
      <c r="S175" s="28"/>
      <c r="T175" s="28"/>
    </row>
    <row r="176" spans="11:20" x14ac:dyDescent="0.25">
      <c r="K176" s="28"/>
      <c r="L176" s="28"/>
      <c r="M176" s="28"/>
      <c r="N176" s="28"/>
      <c r="O176" s="28"/>
      <c r="P176" s="28"/>
      <c r="Q176" s="28"/>
      <c r="R176" s="28"/>
      <c r="S176" s="28"/>
      <c r="T176" s="28"/>
    </row>
    <row r="177" spans="11:20" x14ac:dyDescent="0.25">
      <c r="K177" s="28"/>
      <c r="L177" s="28"/>
      <c r="M177" s="28"/>
      <c r="N177" s="28"/>
      <c r="O177" s="28"/>
      <c r="P177" s="28"/>
      <c r="Q177" s="28"/>
      <c r="R177" s="28"/>
      <c r="S177" s="28"/>
      <c r="T177" s="28"/>
    </row>
    <row r="178" spans="11:20" x14ac:dyDescent="0.25">
      <c r="K178" s="28"/>
      <c r="L178" s="28"/>
      <c r="M178" s="28"/>
      <c r="N178" s="28"/>
      <c r="O178" s="28"/>
      <c r="P178" s="28"/>
      <c r="Q178" s="28"/>
      <c r="R178" s="28"/>
      <c r="S178" s="28"/>
      <c r="T178" s="28"/>
    </row>
    <row r="179" spans="11:20" x14ac:dyDescent="0.25">
      <c r="K179" s="28"/>
      <c r="L179" s="28"/>
      <c r="M179" s="28"/>
      <c r="N179" s="28"/>
      <c r="O179" s="28"/>
      <c r="P179" s="28"/>
      <c r="Q179" s="28"/>
      <c r="R179" s="28"/>
      <c r="S179" s="28"/>
      <c r="T179" s="28"/>
    </row>
    <row r="180" spans="11:20" x14ac:dyDescent="0.25">
      <c r="K180" s="28"/>
      <c r="L180" s="28"/>
      <c r="M180" s="28"/>
      <c r="N180" s="28"/>
      <c r="O180" s="28"/>
      <c r="P180" s="28"/>
      <c r="Q180" s="28"/>
      <c r="R180" s="28"/>
      <c r="S180" s="28"/>
      <c r="T180" s="28"/>
    </row>
    <row r="181" spans="11:20" x14ac:dyDescent="0.25">
      <c r="K181" s="28"/>
      <c r="L181" s="28"/>
      <c r="M181" s="28"/>
      <c r="N181" s="28"/>
      <c r="O181" s="28"/>
      <c r="P181" s="28"/>
      <c r="Q181" s="28"/>
      <c r="R181" s="28"/>
      <c r="S181" s="28"/>
      <c r="T181" s="28"/>
    </row>
    <row r="182" spans="11:20" x14ac:dyDescent="0.25">
      <c r="K182" s="28"/>
      <c r="L182" s="28"/>
      <c r="M182" s="28"/>
      <c r="N182" s="28"/>
      <c r="O182" s="28"/>
      <c r="P182" s="28"/>
      <c r="Q182" s="28"/>
      <c r="R182" s="28"/>
      <c r="S182" s="28"/>
      <c r="T182" s="28"/>
    </row>
    <row r="183" spans="11:20" x14ac:dyDescent="0.25">
      <c r="K183" s="28"/>
      <c r="L183" s="28"/>
      <c r="M183" s="28"/>
      <c r="N183" s="28"/>
      <c r="O183" s="28"/>
      <c r="P183" s="28"/>
      <c r="Q183" s="28"/>
      <c r="R183" s="28"/>
      <c r="S183" s="28"/>
      <c r="T183" s="28"/>
    </row>
    <row r="184" spans="11:20" x14ac:dyDescent="0.25">
      <c r="K184" s="28"/>
      <c r="L184" s="28"/>
      <c r="M184" s="28"/>
      <c r="N184" s="28"/>
      <c r="O184" s="28"/>
      <c r="P184" s="28"/>
      <c r="Q184" s="28"/>
      <c r="R184" s="28"/>
      <c r="S184" s="28"/>
      <c r="T184" s="28"/>
    </row>
    <row r="185" spans="11:20" x14ac:dyDescent="0.25">
      <c r="K185" s="28"/>
      <c r="L185" s="28"/>
      <c r="M185" s="28"/>
      <c r="N185" s="28"/>
      <c r="O185" s="28"/>
      <c r="P185" s="28"/>
      <c r="Q185" s="28"/>
      <c r="R185" s="28"/>
      <c r="S185" s="28"/>
      <c r="T185" s="28"/>
    </row>
    <row r="186" spans="11:20" x14ac:dyDescent="0.25">
      <c r="K186" s="28"/>
      <c r="L186" s="28"/>
      <c r="M186" s="28"/>
      <c r="N186" s="28"/>
      <c r="O186" s="28"/>
      <c r="P186" s="28"/>
      <c r="Q186" s="28"/>
      <c r="R186" s="28"/>
      <c r="S186" s="28"/>
      <c r="T186" s="28"/>
    </row>
    <row r="187" spans="11:20" x14ac:dyDescent="0.25">
      <c r="K187" s="28"/>
      <c r="L187" s="28"/>
      <c r="M187" s="28"/>
      <c r="N187" s="28"/>
      <c r="O187" s="28"/>
      <c r="P187" s="28"/>
      <c r="Q187" s="28"/>
      <c r="R187" s="28"/>
      <c r="S187" s="28"/>
      <c r="T187" s="28"/>
    </row>
    <row r="188" spans="11:20" x14ac:dyDescent="0.25">
      <c r="K188" s="28"/>
      <c r="L188" s="28"/>
      <c r="M188" s="28"/>
      <c r="N188" s="28"/>
      <c r="O188" s="28"/>
      <c r="P188" s="28"/>
      <c r="Q188" s="28"/>
      <c r="R188" s="28"/>
      <c r="S188" s="28"/>
      <c r="T188" s="28"/>
    </row>
    <row r="189" spans="11:20" x14ac:dyDescent="0.25">
      <c r="K189" s="28"/>
      <c r="L189" s="28"/>
      <c r="M189" s="28"/>
      <c r="N189" s="28"/>
      <c r="O189" s="28"/>
      <c r="P189" s="28"/>
      <c r="Q189" s="28"/>
      <c r="R189" s="28"/>
      <c r="S189" s="28"/>
      <c r="T189" s="28"/>
    </row>
    <row r="190" spans="11:20" x14ac:dyDescent="0.25">
      <c r="K190" s="28"/>
      <c r="L190" s="28"/>
      <c r="M190" s="28"/>
      <c r="N190" s="28"/>
      <c r="O190" s="28"/>
      <c r="P190" s="28"/>
      <c r="Q190" s="28"/>
      <c r="R190" s="28"/>
      <c r="S190" s="28"/>
      <c r="T190" s="28"/>
    </row>
    <row r="191" spans="11:20" x14ac:dyDescent="0.25">
      <c r="K191" s="28"/>
      <c r="L191" s="28"/>
      <c r="M191" s="28"/>
      <c r="N191" s="28"/>
      <c r="O191" s="28"/>
      <c r="P191" s="28"/>
      <c r="Q191" s="28"/>
      <c r="R191" s="28"/>
      <c r="S191" s="28"/>
      <c r="T191" s="28"/>
    </row>
    <row r="192" spans="11:20" x14ac:dyDescent="0.25">
      <c r="K192" s="28"/>
      <c r="L192" s="28"/>
      <c r="M192" s="28"/>
      <c r="N192" s="28"/>
      <c r="O192" s="28"/>
      <c r="P192" s="28"/>
      <c r="Q192" s="28"/>
      <c r="R192" s="28"/>
      <c r="S192" s="28"/>
      <c r="T192" s="28"/>
    </row>
    <row r="193" spans="11:20" x14ac:dyDescent="0.25">
      <c r="K193" s="28"/>
      <c r="L193" s="28"/>
      <c r="M193" s="28"/>
      <c r="N193" s="28"/>
      <c r="O193" s="28"/>
      <c r="P193" s="28"/>
      <c r="Q193" s="28"/>
      <c r="R193" s="28"/>
      <c r="S193" s="28"/>
      <c r="T193" s="28"/>
    </row>
    <row r="194" spans="11:20" x14ac:dyDescent="0.25">
      <c r="K194" s="28"/>
      <c r="L194" s="28"/>
      <c r="M194" s="28"/>
      <c r="N194" s="28"/>
      <c r="O194" s="28"/>
      <c r="P194" s="28"/>
      <c r="Q194" s="28"/>
      <c r="R194" s="28"/>
      <c r="S194" s="28"/>
      <c r="T194" s="28"/>
    </row>
    <row r="195" spans="11:20" x14ac:dyDescent="0.25">
      <c r="K195" s="28"/>
      <c r="L195" s="28"/>
      <c r="M195" s="28"/>
      <c r="N195" s="28"/>
      <c r="O195" s="28"/>
      <c r="P195" s="28"/>
      <c r="Q195" s="28"/>
      <c r="R195" s="28"/>
      <c r="S195" s="28"/>
      <c r="T195" s="28"/>
    </row>
    <row r="196" spans="11:20" x14ac:dyDescent="0.25">
      <c r="K196" s="28"/>
      <c r="L196" s="28"/>
      <c r="M196" s="28"/>
      <c r="N196" s="28"/>
      <c r="O196" s="28"/>
      <c r="P196" s="28"/>
      <c r="Q196" s="28"/>
      <c r="R196" s="28"/>
      <c r="S196" s="28"/>
      <c r="T196" s="28"/>
    </row>
    <row r="197" spans="11:20" x14ac:dyDescent="0.25">
      <c r="K197" s="28"/>
      <c r="L197" s="28"/>
      <c r="M197" s="28"/>
      <c r="N197" s="28"/>
      <c r="O197" s="28"/>
      <c r="P197" s="28"/>
      <c r="Q197" s="28"/>
      <c r="R197" s="28"/>
      <c r="S197" s="28"/>
      <c r="T197" s="28"/>
    </row>
    <row r="198" spans="11:20" x14ac:dyDescent="0.25">
      <c r="K198" s="28"/>
      <c r="L198" s="28"/>
      <c r="M198" s="28"/>
      <c r="N198" s="28"/>
      <c r="O198" s="28"/>
      <c r="P198" s="28"/>
      <c r="Q198" s="28"/>
      <c r="R198" s="28"/>
      <c r="S198" s="28"/>
      <c r="T198" s="28"/>
    </row>
    <row r="199" spans="11:20" x14ac:dyDescent="0.25">
      <c r="K199" s="28"/>
      <c r="L199" s="28"/>
      <c r="M199" s="28"/>
      <c r="N199" s="28"/>
      <c r="O199" s="28"/>
      <c r="P199" s="28"/>
      <c r="Q199" s="28"/>
      <c r="R199" s="28"/>
      <c r="S199" s="28"/>
      <c r="T199" s="28"/>
    </row>
    <row r="200" spans="11:20" x14ac:dyDescent="0.25">
      <c r="K200" s="28"/>
      <c r="L200" s="28"/>
      <c r="M200" s="28"/>
      <c r="N200" s="28"/>
      <c r="O200" s="28"/>
      <c r="P200" s="28"/>
      <c r="Q200" s="28"/>
      <c r="R200" s="28"/>
      <c r="S200" s="28"/>
      <c r="T200" s="28"/>
    </row>
    <row r="201" spans="11:20" x14ac:dyDescent="0.25">
      <c r="K201" s="28"/>
      <c r="L201" s="28"/>
      <c r="M201" s="28"/>
      <c r="N201" s="28"/>
      <c r="O201" s="28"/>
      <c r="P201" s="28"/>
      <c r="Q201" s="28"/>
      <c r="R201" s="28"/>
      <c r="S201" s="28"/>
      <c r="T201" s="28"/>
    </row>
  </sheetData>
  <mergeCells count="14">
    <mergeCell ref="O4:Q4"/>
    <mergeCell ref="D5:D6"/>
    <mergeCell ref="E5:E6"/>
    <mergeCell ref="F5:F6"/>
    <mergeCell ref="G5:G6"/>
    <mergeCell ref="H5:H6"/>
    <mergeCell ref="I5:I6"/>
    <mergeCell ref="J5:J6"/>
    <mergeCell ref="H20:I20"/>
    <mergeCell ref="H25:I25"/>
    <mergeCell ref="K4:M4"/>
    <mergeCell ref="D2:J3"/>
    <mergeCell ref="D4:J4"/>
    <mergeCell ref="D20:G20"/>
  </mergeCells>
  <pageMargins left="0.7" right="0.7" top="0.75" bottom="0.75" header="0.511811023622047" footer="0.511811023622047"/>
  <pageSetup paperSize="9" scale="34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232"/>
  <sheetViews>
    <sheetView zoomScaleNormal="100" workbookViewId="0">
      <selection activeCell="M8" sqref="M8"/>
    </sheetView>
  </sheetViews>
  <sheetFormatPr defaultColWidth="8.7109375" defaultRowHeight="15" x14ac:dyDescent="0.25"/>
  <cols>
    <col min="4" max="4" width="6" style="1" customWidth="1"/>
    <col min="5" max="5" width="16.42578125" customWidth="1"/>
    <col min="6" max="6" width="13.7109375" customWidth="1"/>
    <col min="7" max="7" width="11" customWidth="1"/>
    <col min="8" max="8" width="15.85546875" customWidth="1"/>
    <col min="9" max="9" width="14.85546875" customWidth="1"/>
    <col min="10" max="10" width="16.5703125" customWidth="1"/>
    <col min="11" max="11" width="15.140625" customWidth="1"/>
    <col min="12" max="12" width="14.42578125" customWidth="1"/>
    <col min="13" max="13" width="15.42578125" customWidth="1"/>
    <col min="15" max="15" width="13.7109375" customWidth="1"/>
    <col min="16" max="16" width="15.42578125" customWidth="1"/>
    <col min="17" max="17" width="16.28515625" customWidth="1"/>
  </cols>
  <sheetData>
    <row r="1" spans="1:20" ht="15.75" thickBot="1" x14ac:dyDescent="0.3"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x14ac:dyDescent="0.25">
      <c r="A2" s="47" t="s">
        <v>201</v>
      </c>
      <c r="D2" s="131" t="s">
        <v>209</v>
      </c>
      <c r="E2" s="132"/>
      <c r="F2" s="132"/>
      <c r="G2" s="132"/>
      <c r="H2" s="132"/>
      <c r="I2" s="132"/>
      <c r="J2" s="133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21" customHeight="1" thickBot="1" x14ac:dyDescent="0.3">
      <c r="D3" s="134"/>
      <c r="E3" s="135"/>
      <c r="F3" s="135"/>
      <c r="G3" s="135"/>
      <c r="H3" s="135"/>
      <c r="I3" s="135"/>
      <c r="J3" s="136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1:20" ht="30" customHeight="1" x14ac:dyDescent="0.25">
      <c r="D4" s="124" t="s">
        <v>218</v>
      </c>
      <c r="E4" s="125"/>
      <c r="F4" s="125"/>
      <c r="G4" s="125"/>
      <c r="H4" s="125"/>
      <c r="I4" s="125"/>
      <c r="J4" s="126"/>
      <c r="K4" s="123"/>
      <c r="L4" s="123"/>
      <c r="M4" s="123"/>
      <c r="N4" s="28"/>
      <c r="O4" s="123"/>
      <c r="P4" s="123"/>
      <c r="Q4" s="123"/>
      <c r="R4" s="28"/>
      <c r="S4" s="28"/>
      <c r="T4" s="28"/>
    </row>
    <row r="5" spans="1:20" ht="22.9" customHeight="1" x14ac:dyDescent="0.25">
      <c r="D5" s="127" t="s">
        <v>0</v>
      </c>
      <c r="E5" s="128" t="s">
        <v>1</v>
      </c>
      <c r="F5" s="128" t="s">
        <v>2</v>
      </c>
      <c r="G5" s="128" t="s">
        <v>182</v>
      </c>
      <c r="H5" s="129" t="s">
        <v>183</v>
      </c>
      <c r="I5" s="129" t="s">
        <v>184</v>
      </c>
      <c r="J5" s="159" t="s">
        <v>219</v>
      </c>
      <c r="K5" s="34"/>
      <c r="L5" s="34"/>
      <c r="M5" s="34"/>
      <c r="N5" s="28"/>
      <c r="O5" s="34"/>
      <c r="P5" s="34"/>
      <c r="Q5" s="34"/>
      <c r="R5" s="28"/>
      <c r="S5" s="28"/>
      <c r="T5" s="28"/>
    </row>
    <row r="6" spans="1:20" ht="68.25" customHeight="1" thickBot="1" x14ac:dyDescent="0.3">
      <c r="D6" s="156"/>
      <c r="E6" s="157"/>
      <c r="F6" s="157"/>
      <c r="G6" s="157"/>
      <c r="H6" s="158"/>
      <c r="I6" s="158"/>
      <c r="J6" s="160" t="s">
        <v>3</v>
      </c>
      <c r="K6" s="35"/>
      <c r="L6" s="34"/>
      <c r="M6" s="34"/>
      <c r="N6" s="28"/>
      <c r="O6" s="35"/>
      <c r="P6" s="34"/>
      <c r="Q6" s="34"/>
      <c r="R6" s="28"/>
      <c r="S6" s="28"/>
      <c r="T6" s="28"/>
    </row>
    <row r="7" spans="1:20" x14ac:dyDescent="0.25">
      <c r="D7" s="102">
        <v>1</v>
      </c>
      <c r="E7" s="103" t="s">
        <v>62</v>
      </c>
      <c r="F7" s="104" t="s">
        <v>6</v>
      </c>
      <c r="G7" s="105">
        <v>0</v>
      </c>
      <c r="H7" s="106"/>
      <c r="I7" s="106">
        <v>0</v>
      </c>
      <c r="J7" s="107">
        <v>0</v>
      </c>
      <c r="K7" s="35"/>
      <c r="L7" s="34"/>
      <c r="M7" s="34"/>
      <c r="N7" s="28"/>
      <c r="O7" s="35"/>
      <c r="P7" s="34"/>
      <c r="Q7" s="34"/>
      <c r="R7" s="28"/>
      <c r="S7" s="28"/>
      <c r="T7" s="28"/>
    </row>
    <row r="8" spans="1:20" x14ac:dyDescent="0.25">
      <c r="D8" s="21">
        <v>2</v>
      </c>
      <c r="E8" s="6" t="s">
        <v>63</v>
      </c>
      <c r="F8" s="52" t="s">
        <v>6</v>
      </c>
      <c r="G8" s="50">
        <v>280</v>
      </c>
      <c r="H8" s="20"/>
      <c r="I8" s="20">
        <v>0</v>
      </c>
      <c r="J8" s="22">
        <f t="shared" ref="J8:J42" si="0">SUM(G8*H8)</f>
        <v>0</v>
      </c>
      <c r="K8" s="35"/>
      <c r="L8" s="34"/>
      <c r="M8" s="34"/>
      <c r="N8" s="28"/>
      <c r="O8" s="35"/>
      <c r="P8" s="34"/>
      <c r="Q8" s="34"/>
      <c r="R8" s="28"/>
      <c r="S8" s="28"/>
      <c r="T8" s="28"/>
    </row>
    <row r="9" spans="1:20" x14ac:dyDescent="0.25">
      <c r="D9" s="21">
        <v>3</v>
      </c>
      <c r="E9" s="6" t="s">
        <v>64</v>
      </c>
      <c r="F9" s="52" t="s">
        <v>6</v>
      </c>
      <c r="G9" s="50">
        <v>0</v>
      </c>
      <c r="H9" s="20"/>
      <c r="I9" s="20">
        <v>0</v>
      </c>
      <c r="J9" s="22">
        <f t="shared" si="0"/>
        <v>0</v>
      </c>
      <c r="K9" s="35"/>
      <c r="L9" s="34"/>
      <c r="M9" s="34"/>
      <c r="N9" s="28"/>
      <c r="O9" s="35"/>
      <c r="P9" s="34"/>
      <c r="Q9" s="34"/>
      <c r="R9" s="28"/>
      <c r="S9" s="28"/>
      <c r="T9" s="28"/>
    </row>
    <row r="10" spans="1:20" x14ac:dyDescent="0.25">
      <c r="D10" s="21">
        <v>4</v>
      </c>
      <c r="E10" s="6" t="s">
        <v>65</v>
      </c>
      <c r="F10" s="52" t="s">
        <v>6</v>
      </c>
      <c r="G10" s="50">
        <v>330</v>
      </c>
      <c r="H10" s="20"/>
      <c r="I10" s="20">
        <v>0</v>
      </c>
      <c r="J10" s="22">
        <f t="shared" si="0"/>
        <v>0</v>
      </c>
      <c r="K10" s="36"/>
      <c r="L10" s="34"/>
      <c r="M10" s="34"/>
      <c r="N10" s="28"/>
      <c r="O10" s="36"/>
      <c r="P10" s="34"/>
      <c r="Q10" s="34"/>
      <c r="R10" s="28"/>
      <c r="S10" s="28"/>
      <c r="T10" s="28"/>
    </row>
    <row r="11" spans="1:20" x14ac:dyDescent="0.25">
      <c r="D11" s="21">
        <v>5</v>
      </c>
      <c r="E11" s="6" t="s">
        <v>66</v>
      </c>
      <c r="F11" s="52" t="s">
        <v>6</v>
      </c>
      <c r="G11" s="50">
        <v>150</v>
      </c>
      <c r="H11" s="20"/>
      <c r="I11" s="20">
        <v>0</v>
      </c>
      <c r="J11" s="22">
        <f t="shared" si="0"/>
        <v>0</v>
      </c>
      <c r="K11" s="28"/>
      <c r="L11" s="28"/>
      <c r="M11" s="28"/>
      <c r="N11" s="28"/>
      <c r="O11" s="28"/>
      <c r="P11" s="28"/>
      <c r="Q11" s="28"/>
      <c r="R11" s="28"/>
      <c r="S11" s="28"/>
      <c r="T11" s="28"/>
    </row>
    <row r="12" spans="1:20" x14ac:dyDescent="0.25">
      <c r="D12" s="21">
        <v>6</v>
      </c>
      <c r="E12" s="6" t="s">
        <v>67</v>
      </c>
      <c r="F12" s="52" t="s">
        <v>6</v>
      </c>
      <c r="G12" s="50">
        <v>0</v>
      </c>
      <c r="H12" s="20"/>
      <c r="I12" s="20">
        <v>0</v>
      </c>
      <c r="J12" s="22">
        <f t="shared" si="0"/>
        <v>0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</row>
    <row r="13" spans="1:20" x14ac:dyDescent="0.25">
      <c r="D13" s="21">
        <v>7</v>
      </c>
      <c r="E13" s="6" t="s">
        <v>68</v>
      </c>
      <c r="F13" s="52" t="s">
        <v>6</v>
      </c>
      <c r="G13" s="50">
        <v>14</v>
      </c>
      <c r="H13" s="20"/>
      <c r="I13" s="20">
        <v>0</v>
      </c>
      <c r="J13" s="22">
        <f t="shared" si="0"/>
        <v>0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1:20" x14ac:dyDescent="0.25">
      <c r="D14" s="21">
        <v>8</v>
      </c>
      <c r="E14" s="6" t="s">
        <v>69</v>
      </c>
      <c r="F14" s="52" t="s">
        <v>6</v>
      </c>
      <c r="G14" s="50">
        <v>20</v>
      </c>
      <c r="H14" s="20"/>
      <c r="I14" s="20">
        <v>0</v>
      </c>
      <c r="J14" s="22">
        <f t="shared" si="0"/>
        <v>0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</row>
    <row r="15" spans="1:20" x14ac:dyDescent="0.25">
      <c r="D15" s="21">
        <v>9</v>
      </c>
      <c r="E15" s="6" t="s">
        <v>70</v>
      </c>
      <c r="F15" s="52" t="s">
        <v>6</v>
      </c>
      <c r="G15" s="50">
        <v>0</v>
      </c>
      <c r="H15" s="20"/>
      <c r="I15" s="20">
        <v>0</v>
      </c>
      <c r="J15" s="22">
        <f t="shared" si="0"/>
        <v>0</v>
      </c>
      <c r="K15" s="28"/>
      <c r="L15" s="28"/>
      <c r="M15" s="28"/>
      <c r="N15" s="28"/>
      <c r="O15" s="28"/>
      <c r="P15" s="28"/>
      <c r="Q15" s="28"/>
      <c r="R15" s="28"/>
      <c r="S15" s="28"/>
      <c r="T15" s="28"/>
    </row>
    <row r="16" spans="1:20" x14ac:dyDescent="0.25">
      <c r="D16" s="21">
        <v>10</v>
      </c>
      <c r="E16" s="6" t="s">
        <v>71</v>
      </c>
      <c r="F16" s="52" t="s">
        <v>6</v>
      </c>
      <c r="G16" s="50">
        <v>10</v>
      </c>
      <c r="H16" s="20"/>
      <c r="I16" s="20">
        <v>0</v>
      </c>
      <c r="J16" s="22">
        <f t="shared" si="0"/>
        <v>0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</row>
    <row r="17" spans="4:20" x14ac:dyDescent="0.25">
      <c r="D17" s="21">
        <v>11</v>
      </c>
      <c r="E17" s="6" t="s">
        <v>72</v>
      </c>
      <c r="F17" s="52" t="s">
        <v>6</v>
      </c>
      <c r="G17" s="50">
        <v>30</v>
      </c>
      <c r="H17" s="20"/>
      <c r="I17" s="20">
        <v>0</v>
      </c>
      <c r="J17" s="22">
        <f t="shared" si="0"/>
        <v>0</v>
      </c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spans="4:20" x14ac:dyDescent="0.25">
      <c r="D18" s="21">
        <v>12</v>
      </c>
      <c r="E18" s="6" t="s">
        <v>73</v>
      </c>
      <c r="F18" s="52" t="s">
        <v>6</v>
      </c>
      <c r="G18" s="50">
        <v>0</v>
      </c>
      <c r="H18" s="20"/>
      <c r="I18" s="20">
        <v>0</v>
      </c>
      <c r="J18" s="22">
        <f t="shared" si="0"/>
        <v>0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</row>
    <row r="19" spans="4:20" x14ac:dyDescent="0.25">
      <c r="D19" s="21">
        <v>13</v>
      </c>
      <c r="E19" s="6" t="s">
        <v>74</v>
      </c>
      <c r="F19" s="52" t="s">
        <v>6</v>
      </c>
      <c r="G19" s="50">
        <v>0</v>
      </c>
      <c r="H19" s="20"/>
      <c r="I19" s="20">
        <v>0</v>
      </c>
      <c r="J19" s="22">
        <f t="shared" si="0"/>
        <v>0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</row>
    <row r="20" spans="4:20" x14ac:dyDescent="0.25">
      <c r="D20" s="21">
        <v>14</v>
      </c>
      <c r="E20" s="6" t="s">
        <v>75</v>
      </c>
      <c r="F20" s="52" t="s">
        <v>6</v>
      </c>
      <c r="G20" s="50">
        <v>40</v>
      </c>
      <c r="H20" s="20"/>
      <c r="I20" s="20">
        <v>0</v>
      </c>
      <c r="J20" s="22">
        <f t="shared" si="0"/>
        <v>0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</row>
    <row r="21" spans="4:20" x14ac:dyDescent="0.25">
      <c r="D21" s="21">
        <v>15</v>
      </c>
      <c r="E21" s="6" t="s">
        <v>76</v>
      </c>
      <c r="F21" s="52" t="s">
        <v>6</v>
      </c>
      <c r="G21" s="50">
        <v>140</v>
      </c>
      <c r="H21" s="20"/>
      <c r="I21" s="20">
        <v>0</v>
      </c>
      <c r="J21" s="22">
        <f t="shared" si="0"/>
        <v>0</v>
      </c>
      <c r="K21" s="28"/>
      <c r="L21" s="28"/>
      <c r="M21" s="28"/>
      <c r="N21" s="28"/>
      <c r="O21" s="28"/>
      <c r="P21" s="28"/>
      <c r="Q21" s="28"/>
      <c r="R21" s="28"/>
      <c r="S21" s="28"/>
      <c r="T21" s="28"/>
    </row>
    <row r="22" spans="4:20" x14ac:dyDescent="0.25">
      <c r="D22" s="21">
        <v>16</v>
      </c>
      <c r="E22" s="6" t="s">
        <v>77</v>
      </c>
      <c r="F22" s="52" t="s">
        <v>6</v>
      </c>
      <c r="G22" s="50">
        <v>35</v>
      </c>
      <c r="H22" s="20"/>
      <c r="I22" s="20">
        <v>0</v>
      </c>
      <c r="J22" s="22">
        <f t="shared" si="0"/>
        <v>0</v>
      </c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4:20" x14ac:dyDescent="0.25">
      <c r="D23" s="21">
        <v>17</v>
      </c>
      <c r="E23" s="6" t="s">
        <v>78</v>
      </c>
      <c r="F23" s="52" t="s">
        <v>6</v>
      </c>
      <c r="G23" s="50">
        <v>90</v>
      </c>
      <c r="H23" s="20"/>
      <c r="I23" s="20">
        <v>0</v>
      </c>
      <c r="J23" s="22">
        <f t="shared" si="0"/>
        <v>0</v>
      </c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4:20" x14ac:dyDescent="0.25">
      <c r="D24" s="21">
        <v>18</v>
      </c>
      <c r="E24" s="6" t="s">
        <v>79</v>
      </c>
      <c r="F24" s="52" t="s">
        <v>6</v>
      </c>
      <c r="G24" s="50">
        <v>100</v>
      </c>
      <c r="H24" s="20"/>
      <c r="I24" s="20">
        <v>0</v>
      </c>
      <c r="J24" s="22">
        <f t="shared" si="0"/>
        <v>0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</row>
    <row r="25" spans="4:20" x14ac:dyDescent="0.25">
      <c r="D25" s="21">
        <v>19</v>
      </c>
      <c r="E25" s="6" t="s">
        <v>80</v>
      </c>
      <c r="F25" s="52" t="s">
        <v>6</v>
      </c>
      <c r="G25" s="50">
        <v>0</v>
      </c>
      <c r="H25" s="20"/>
      <c r="I25" s="20">
        <v>0</v>
      </c>
      <c r="J25" s="22">
        <f t="shared" si="0"/>
        <v>0</v>
      </c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4:20" x14ac:dyDescent="0.25">
      <c r="D26" s="21">
        <v>20</v>
      </c>
      <c r="E26" s="6" t="s">
        <v>81</v>
      </c>
      <c r="F26" s="52" t="s">
        <v>6</v>
      </c>
      <c r="G26" s="50">
        <v>0</v>
      </c>
      <c r="H26" s="20"/>
      <c r="I26" s="20">
        <v>0</v>
      </c>
      <c r="J26" s="22">
        <f t="shared" si="0"/>
        <v>0</v>
      </c>
      <c r="K26" s="28"/>
      <c r="L26" s="28"/>
      <c r="M26" s="28"/>
      <c r="N26" s="28"/>
      <c r="O26" s="28"/>
      <c r="P26" s="28"/>
      <c r="Q26" s="28"/>
      <c r="R26" s="28"/>
      <c r="S26" s="28"/>
      <c r="T26" s="28"/>
    </row>
    <row r="27" spans="4:20" x14ac:dyDescent="0.25">
      <c r="D27" s="21">
        <v>21</v>
      </c>
      <c r="E27" s="6" t="s">
        <v>82</v>
      </c>
      <c r="F27" s="52" t="s">
        <v>6</v>
      </c>
      <c r="G27" s="50">
        <v>470</v>
      </c>
      <c r="H27" s="20"/>
      <c r="I27" s="20">
        <v>0</v>
      </c>
      <c r="J27" s="22">
        <f t="shared" si="0"/>
        <v>0</v>
      </c>
      <c r="K27" s="28"/>
      <c r="L27" s="28"/>
      <c r="M27" s="28"/>
      <c r="N27" s="28"/>
      <c r="O27" s="28"/>
      <c r="P27" s="28"/>
      <c r="Q27" s="28"/>
      <c r="R27" s="28"/>
      <c r="S27" s="28"/>
      <c r="T27" s="28"/>
    </row>
    <row r="28" spans="4:20" x14ac:dyDescent="0.25">
      <c r="D28" s="21">
        <v>22</v>
      </c>
      <c r="E28" s="6" t="s">
        <v>83</v>
      </c>
      <c r="F28" s="52" t="s">
        <v>6</v>
      </c>
      <c r="G28" s="50">
        <v>0</v>
      </c>
      <c r="H28" s="20"/>
      <c r="I28" s="20">
        <v>0</v>
      </c>
      <c r="J28" s="22">
        <f t="shared" si="0"/>
        <v>0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4:20" x14ac:dyDescent="0.25">
      <c r="D29" s="21">
        <v>23</v>
      </c>
      <c r="E29" s="6" t="s">
        <v>207</v>
      </c>
      <c r="F29" s="52" t="s">
        <v>6</v>
      </c>
      <c r="G29" s="50">
        <v>100</v>
      </c>
      <c r="H29" s="20"/>
      <c r="I29" s="20">
        <v>0</v>
      </c>
      <c r="J29" s="22">
        <f t="shared" si="0"/>
        <v>0</v>
      </c>
      <c r="K29" s="28"/>
      <c r="L29" s="28"/>
      <c r="M29" s="28"/>
      <c r="N29" s="28"/>
      <c r="O29" s="28"/>
      <c r="P29" s="28"/>
      <c r="Q29" s="28"/>
      <c r="R29" s="28"/>
      <c r="S29" s="28"/>
      <c r="T29" s="28"/>
    </row>
    <row r="30" spans="4:20" x14ac:dyDescent="0.25">
      <c r="D30" s="21">
        <v>24</v>
      </c>
      <c r="E30" s="6" t="s">
        <v>84</v>
      </c>
      <c r="F30" s="52" t="s">
        <v>6</v>
      </c>
      <c r="G30" s="50">
        <v>130</v>
      </c>
      <c r="H30" s="20"/>
      <c r="I30" s="20">
        <v>0</v>
      </c>
      <c r="J30" s="22">
        <f t="shared" si="0"/>
        <v>0</v>
      </c>
      <c r="K30" s="28"/>
      <c r="L30" s="28"/>
      <c r="M30" s="28"/>
      <c r="N30" s="28"/>
      <c r="O30" s="28"/>
      <c r="P30" s="28"/>
      <c r="Q30" s="28"/>
      <c r="R30" s="28"/>
      <c r="S30" s="28"/>
      <c r="T30" s="28"/>
    </row>
    <row r="31" spans="4:20" x14ac:dyDescent="0.25">
      <c r="D31" s="21">
        <v>25</v>
      </c>
      <c r="E31" s="6" t="s">
        <v>85</v>
      </c>
      <c r="F31" s="52" t="s">
        <v>6</v>
      </c>
      <c r="G31" s="50">
        <v>9</v>
      </c>
      <c r="H31" s="20"/>
      <c r="I31" s="20">
        <v>0</v>
      </c>
      <c r="J31" s="22">
        <f t="shared" si="0"/>
        <v>0</v>
      </c>
      <c r="K31" s="28"/>
      <c r="L31" s="28"/>
      <c r="M31" s="28"/>
      <c r="N31" s="28"/>
      <c r="O31" s="28"/>
      <c r="P31" s="28"/>
      <c r="Q31" s="28"/>
      <c r="R31" s="28"/>
      <c r="S31" s="28"/>
      <c r="T31" s="28"/>
    </row>
    <row r="32" spans="4:20" x14ac:dyDescent="0.25">
      <c r="D32" s="21">
        <v>26</v>
      </c>
      <c r="E32" s="6" t="s">
        <v>86</v>
      </c>
      <c r="F32" s="52" t="s">
        <v>6</v>
      </c>
      <c r="G32" s="50">
        <v>65</v>
      </c>
      <c r="H32" s="20"/>
      <c r="I32" s="20">
        <v>0</v>
      </c>
      <c r="J32" s="22">
        <f t="shared" si="0"/>
        <v>0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</row>
    <row r="33" spans="4:20" x14ac:dyDescent="0.25">
      <c r="D33" s="21">
        <v>27</v>
      </c>
      <c r="E33" s="6" t="s">
        <v>87</v>
      </c>
      <c r="F33" s="52" t="s">
        <v>6</v>
      </c>
      <c r="G33" s="50">
        <v>215</v>
      </c>
      <c r="H33" s="20"/>
      <c r="I33" s="20">
        <v>0</v>
      </c>
      <c r="J33" s="22">
        <f t="shared" si="0"/>
        <v>0</v>
      </c>
      <c r="K33" s="28"/>
      <c r="L33" s="28"/>
      <c r="M33" s="28"/>
      <c r="N33" s="28"/>
      <c r="O33" s="28"/>
      <c r="P33" s="28"/>
      <c r="Q33" s="28"/>
      <c r="R33" s="28"/>
      <c r="S33" s="28"/>
      <c r="T33" s="28"/>
    </row>
    <row r="34" spans="4:20" x14ac:dyDescent="0.25">
      <c r="D34" s="21">
        <v>28</v>
      </c>
      <c r="E34" s="6" t="s">
        <v>88</v>
      </c>
      <c r="F34" s="52" t="s">
        <v>6</v>
      </c>
      <c r="G34" s="50">
        <v>220</v>
      </c>
      <c r="H34" s="20"/>
      <c r="I34" s="20">
        <v>0</v>
      </c>
      <c r="J34" s="22">
        <f t="shared" si="0"/>
        <v>0</v>
      </c>
      <c r="K34" s="28"/>
      <c r="L34" s="28"/>
      <c r="M34" s="28"/>
      <c r="N34" s="28"/>
      <c r="O34" s="28"/>
      <c r="P34" s="28"/>
      <c r="Q34" s="28"/>
      <c r="R34" s="28"/>
      <c r="S34" s="28"/>
      <c r="T34" s="28"/>
    </row>
    <row r="35" spans="4:20" x14ac:dyDescent="0.25">
      <c r="D35" s="21">
        <v>29</v>
      </c>
      <c r="E35" s="6" t="s">
        <v>89</v>
      </c>
      <c r="F35" s="52" t="s">
        <v>6</v>
      </c>
      <c r="G35" s="50">
        <v>155</v>
      </c>
      <c r="H35" s="20"/>
      <c r="I35" s="20">
        <v>0</v>
      </c>
      <c r="J35" s="22">
        <f t="shared" si="0"/>
        <v>0</v>
      </c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spans="4:20" x14ac:dyDescent="0.25">
      <c r="D36" s="21">
        <v>30</v>
      </c>
      <c r="E36" s="6" t="s">
        <v>90</v>
      </c>
      <c r="F36" s="52" t="s">
        <v>5</v>
      </c>
      <c r="G36" s="50">
        <v>100</v>
      </c>
      <c r="H36" s="20"/>
      <c r="I36" s="20">
        <v>0</v>
      </c>
      <c r="J36" s="22">
        <f t="shared" si="0"/>
        <v>0</v>
      </c>
      <c r="K36" s="28"/>
      <c r="L36" s="28"/>
      <c r="M36" s="28"/>
      <c r="N36" s="28"/>
      <c r="O36" s="28"/>
      <c r="P36" s="28"/>
      <c r="Q36" s="28"/>
      <c r="R36" s="28"/>
      <c r="S36" s="28"/>
      <c r="T36" s="28"/>
    </row>
    <row r="37" spans="4:20" x14ac:dyDescent="0.25">
      <c r="D37" s="21">
        <v>31</v>
      </c>
      <c r="E37" s="6" t="s">
        <v>91</v>
      </c>
      <c r="F37" s="52" t="s">
        <v>5</v>
      </c>
      <c r="G37" s="50">
        <v>220</v>
      </c>
      <c r="H37" s="20"/>
      <c r="I37" s="20">
        <v>0</v>
      </c>
      <c r="J37" s="22">
        <f t="shared" si="0"/>
        <v>0</v>
      </c>
      <c r="K37" s="28"/>
      <c r="L37" s="28"/>
      <c r="M37" s="28"/>
      <c r="N37" s="28"/>
      <c r="O37" s="28"/>
      <c r="P37" s="28"/>
      <c r="Q37" s="28"/>
      <c r="R37" s="28"/>
      <c r="S37" s="28"/>
      <c r="T37" s="28"/>
    </row>
    <row r="38" spans="4:20" x14ac:dyDescent="0.25">
      <c r="D38" s="21">
        <v>32</v>
      </c>
      <c r="E38" s="6" t="s">
        <v>92</v>
      </c>
      <c r="F38" s="52" t="s">
        <v>6</v>
      </c>
      <c r="G38" s="50">
        <v>0</v>
      </c>
      <c r="H38" s="20"/>
      <c r="I38" s="20">
        <v>0</v>
      </c>
      <c r="J38" s="22">
        <f t="shared" si="0"/>
        <v>0</v>
      </c>
      <c r="K38" s="28"/>
      <c r="L38" s="28"/>
      <c r="M38" s="28"/>
      <c r="N38" s="28"/>
      <c r="O38" s="28"/>
      <c r="P38" s="28"/>
      <c r="Q38" s="28"/>
      <c r="R38" s="28"/>
      <c r="S38" s="28"/>
      <c r="T38" s="28"/>
    </row>
    <row r="39" spans="4:20" ht="16.350000000000001" customHeight="1" x14ac:dyDescent="0.25">
      <c r="D39" s="21">
        <v>33</v>
      </c>
      <c r="E39" s="6" t="s">
        <v>93</v>
      </c>
      <c r="F39" s="52" t="s">
        <v>94</v>
      </c>
      <c r="G39" s="50">
        <v>15</v>
      </c>
      <c r="H39" s="20"/>
      <c r="I39" s="20">
        <v>0</v>
      </c>
      <c r="J39" s="22">
        <f t="shared" si="0"/>
        <v>0</v>
      </c>
      <c r="K39" s="28"/>
      <c r="L39" s="28"/>
      <c r="M39" s="28"/>
      <c r="N39" s="28"/>
      <c r="O39" s="28"/>
      <c r="P39" s="28"/>
      <c r="Q39" s="28"/>
      <c r="R39" s="28"/>
      <c r="S39" s="28"/>
      <c r="T39" s="28"/>
    </row>
    <row r="40" spans="4:20" x14ac:dyDescent="0.25">
      <c r="D40" s="21">
        <v>34</v>
      </c>
      <c r="E40" s="6" t="s">
        <v>95</v>
      </c>
      <c r="F40" s="52" t="s">
        <v>6</v>
      </c>
      <c r="G40" s="50">
        <v>160</v>
      </c>
      <c r="H40" s="20"/>
      <c r="I40" s="20">
        <v>0</v>
      </c>
      <c r="J40" s="22">
        <f t="shared" si="0"/>
        <v>0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</row>
    <row r="41" spans="4:20" x14ac:dyDescent="0.25">
      <c r="D41" s="21">
        <v>35</v>
      </c>
      <c r="E41" s="6" t="s">
        <v>96</v>
      </c>
      <c r="F41" s="52" t="s">
        <v>6</v>
      </c>
      <c r="G41" s="50">
        <v>2000</v>
      </c>
      <c r="H41" s="20"/>
      <c r="I41" s="20">
        <v>0</v>
      </c>
      <c r="J41" s="22">
        <f t="shared" si="0"/>
        <v>0</v>
      </c>
      <c r="K41" s="28"/>
      <c r="L41" s="28"/>
      <c r="M41" s="28"/>
      <c r="N41" s="28"/>
      <c r="O41" s="28"/>
      <c r="P41" s="28"/>
      <c r="Q41" s="28"/>
      <c r="R41" s="28"/>
      <c r="S41" s="28"/>
      <c r="T41" s="28"/>
    </row>
    <row r="42" spans="4:20" ht="15.75" thickBot="1" x14ac:dyDescent="0.3">
      <c r="D42" s="23">
        <v>36</v>
      </c>
      <c r="E42" s="12" t="s">
        <v>97</v>
      </c>
      <c r="F42" s="53" t="s">
        <v>6</v>
      </c>
      <c r="G42" s="51">
        <v>1600</v>
      </c>
      <c r="H42" s="24"/>
      <c r="I42" s="24">
        <v>0</v>
      </c>
      <c r="J42" s="108">
        <f t="shared" si="0"/>
        <v>0</v>
      </c>
      <c r="K42" s="28"/>
      <c r="L42" s="28"/>
      <c r="M42" s="28"/>
      <c r="N42" s="28"/>
      <c r="O42" s="28"/>
      <c r="P42" s="28"/>
      <c r="Q42" s="28"/>
      <c r="R42" s="28"/>
      <c r="S42" s="28"/>
      <c r="T42" s="28"/>
    </row>
    <row r="43" spans="4:20" ht="15.75" thickBot="1" x14ac:dyDescent="0.3">
      <c r="H43" s="152" t="s">
        <v>141</v>
      </c>
      <c r="I43" s="153"/>
      <c r="J43" s="82">
        <f>SUM(J7:J42)</f>
        <v>0</v>
      </c>
      <c r="K43" s="28"/>
      <c r="L43" s="28"/>
      <c r="M43" s="28"/>
      <c r="N43" s="28"/>
      <c r="O43" s="28"/>
      <c r="P43" s="28"/>
      <c r="Q43" s="28"/>
      <c r="R43" s="28"/>
      <c r="S43" s="28"/>
      <c r="T43" s="28"/>
    </row>
    <row r="44" spans="4:20" x14ac:dyDescent="0.25">
      <c r="H44" s="30" t="s">
        <v>140</v>
      </c>
      <c r="I44" s="43">
        <v>0</v>
      </c>
      <c r="J44" s="85">
        <f>(J42+J41+J40+J39+J38+J37+J36+J35+J34+J33+J32+J31+J30+J29+J28+J27+J26+J25+J24+J23+J22+J21+J20+J19+J18+J17+J16+J15+J14+J13+J12+J11+J10+J9+J8+J7)</f>
        <v>0</v>
      </c>
      <c r="K44" s="28"/>
      <c r="L44" s="28"/>
      <c r="M44" s="28"/>
      <c r="N44" s="28"/>
      <c r="O44" s="28"/>
      <c r="P44" s="28"/>
      <c r="Q44" s="28"/>
      <c r="R44" s="28"/>
      <c r="S44" s="28"/>
      <c r="T44" s="28"/>
    </row>
    <row r="45" spans="4:20" x14ac:dyDescent="0.25">
      <c r="H45" s="31"/>
      <c r="I45" s="44">
        <v>0.05</v>
      </c>
      <c r="J45" s="86"/>
      <c r="K45" s="28"/>
      <c r="L45" s="28"/>
      <c r="M45" s="28"/>
      <c r="N45" s="28"/>
      <c r="O45" s="28"/>
      <c r="P45" s="28"/>
      <c r="Q45" s="28"/>
      <c r="R45" s="28"/>
      <c r="S45" s="28"/>
      <c r="T45" s="28"/>
    </row>
    <row r="46" spans="4:20" x14ac:dyDescent="0.25">
      <c r="H46" s="31"/>
      <c r="I46" s="44">
        <v>0.08</v>
      </c>
      <c r="J46" s="86"/>
      <c r="K46" s="28"/>
      <c r="L46" s="28"/>
      <c r="M46" s="28"/>
      <c r="N46" s="28"/>
      <c r="O46" s="28"/>
      <c r="P46" s="28"/>
      <c r="Q46" s="28"/>
      <c r="R46" s="28"/>
      <c r="S46" s="28"/>
      <c r="T46" s="28"/>
    </row>
    <row r="47" spans="4:20" ht="15.75" thickBot="1" x14ac:dyDescent="0.3">
      <c r="H47" s="32"/>
      <c r="I47" s="45">
        <v>0.23</v>
      </c>
      <c r="J47" s="87"/>
      <c r="K47" s="28"/>
      <c r="L47" s="28"/>
      <c r="M47" s="28"/>
      <c r="N47" s="28"/>
      <c r="O47" s="28"/>
      <c r="P47" s="28"/>
      <c r="Q47" s="28"/>
      <c r="R47" s="28"/>
      <c r="S47" s="28"/>
      <c r="T47" s="28"/>
    </row>
    <row r="48" spans="4:20" ht="15.75" thickBot="1" x14ac:dyDescent="0.3">
      <c r="H48" s="154" t="s">
        <v>142</v>
      </c>
      <c r="I48" s="155"/>
      <c r="J48" s="88">
        <f>SUM(J44:J47)</f>
        <v>0</v>
      </c>
      <c r="K48" s="28"/>
      <c r="L48" s="28"/>
      <c r="M48" s="28"/>
      <c r="N48" s="28"/>
      <c r="O48" s="28"/>
      <c r="P48" s="28"/>
      <c r="Q48" s="28"/>
      <c r="R48" s="28"/>
      <c r="S48" s="28"/>
      <c r="T48" s="28"/>
    </row>
    <row r="49" spans="11:20" x14ac:dyDescent="0.25">
      <c r="K49" s="28"/>
      <c r="L49" s="28"/>
      <c r="M49" s="28"/>
      <c r="N49" s="28"/>
      <c r="O49" s="28"/>
      <c r="P49" s="28"/>
      <c r="Q49" s="28"/>
      <c r="R49" s="28"/>
      <c r="S49" s="28"/>
      <c r="T49" s="28"/>
    </row>
    <row r="50" spans="11:20" x14ac:dyDescent="0.25">
      <c r="K50" s="28"/>
      <c r="L50" s="28"/>
      <c r="M50" s="28"/>
      <c r="N50" s="28"/>
      <c r="O50" s="28"/>
      <c r="P50" s="28"/>
      <c r="Q50" s="28"/>
      <c r="R50" s="28"/>
      <c r="S50" s="28"/>
      <c r="T50" s="28"/>
    </row>
    <row r="51" spans="11:20" x14ac:dyDescent="0.25">
      <c r="K51" s="28"/>
      <c r="L51" s="28"/>
      <c r="M51" s="28"/>
      <c r="N51" s="28"/>
      <c r="O51" s="28"/>
      <c r="P51" s="28"/>
      <c r="Q51" s="28"/>
      <c r="R51" s="28"/>
      <c r="S51" s="28"/>
      <c r="T51" s="28"/>
    </row>
    <row r="52" spans="11:20" x14ac:dyDescent="0.25">
      <c r="K52" s="28"/>
      <c r="L52" s="28"/>
      <c r="M52" s="28"/>
      <c r="N52" s="28"/>
      <c r="O52" s="28"/>
      <c r="P52" s="28"/>
      <c r="Q52" s="28"/>
      <c r="R52" s="28"/>
      <c r="S52" s="28"/>
      <c r="T52" s="28"/>
    </row>
    <row r="53" spans="11:20" x14ac:dyDescent="0.25">
      <c r="K53" s="28"/>
      <c r="L53" s="28"/>
      <c r="M53" s="28"/>
      <c r="N53" s="28"/>
      <c r="O53" s="28"/>
      <c r="P53" s="28"/>
      <c r="Q53" s="28"/>
      <c r="R53" s="28"/>
      <c r="S53" s="28"/>
      <c r="T53" s="28"/>
    </row>
    <row r="54" spans="11:20" x14ac:dyDescent="0.25">
      <c r="K54" s="28"/>
      <c r="L54" s="28"/>
      <c r="M54" s="28"/>
      <c r="N54" s="28"/>
      <c r="O54" s="28"/>
      <c r="P54" s="28"/>
      <c r="Q54" s="28"/>
      <c r="R54" s="28"/>
      <c r="S54" s="28"/>
      <c r="T54" s="28"/>
    </row>
    <row r="55" spans="11:20" x14ac:dyDescent="0.25">
      <c r="K55" s="28"/>
      <c r="L55" s="28"/>
      <c r="M55" s="28"/>
      <c r="N55" s="28"/>
      <c r="O55" s="28"/>
      <c r="P55" s="28"/>
      <c r="Q55" s="28"/>
      <c r="R55" s="28"/>
      <c r="S55" s="28"/>
      <c r="T55" s="28"/>
    </row>
    <row r="56" spans="11:20" x14ac:dyDescent="0.25">
      <c r="K56" s="28"/>
      <c r="L56" s="28"/>
      <c r="M56" s="28"/>
      <c r="N56" s="28"/>
      <c r="O56" s="28"/>
      <c r="P56" s="28"/>
      <c r="Q56" s="28"/>
      <c r="R56" s="28"/>
      <c r="S56" s="28"/>
      <c r="T56" s="28"/>
    </row>
    <row r="57" spans="11:20" x14ac:dyDescent="0.25"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11:20" x14ac:dyDescent="0.25">
      <c r="K58" s="28"/>
      <c r="L58" s="28"/>
      <c r="M58" s="28"/>
      <c r="N58" s="28"/>
      <c r="O58" s="28"/>
      <c r="P58" s="28"/>
      <c r="Q58" s="28"/>
      <c r="R58" s="28"/>
      <c r="S58" s="28"/>
      <c r="T58" s="28"/>
    </row>
    <row r="59" spans="11:20" x14ac:dyDescent="0.25"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spans="11:20" x14ac:dyDescent="0.25"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11:20" x14ac:dyDescent="0.25"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11:20" x14ac:dyDescent="0.25"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11:20" x14ac:dyDescent="0.25"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11:20" x14ac:dyDescent="0.25"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11:20" x14ac:dyDescent="0.25"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11:20" x14ac:dyDescent="0.25"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spans="11:20" x14ac:dyDescent="0.25"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pans="11:20" x14ac:dyDescent="0.25"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11:20" x14ac:dyDescent="0.25"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11:20" x14ac:dyDescent="0.25"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11:20" x14ac:dyDescent="0.25"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11:20" x14ac:dyDescent="0.25"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11:20" x14ac:dyDescent="0.25"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11:20" x14ac:dyDescent="0.25"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11:20" x14ac:dyDescent="0.25"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11:20" x14ac:dyDescent="0.25"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11:20" x14ac:dyDescent="0.25"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11:20" x14ac:dyDescent="0.25"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11:20" x14ac:dyDescent="0.25"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11:20" x14ac:dyDescent="0.25"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11:20" x14ac:dyDescent="0.25"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11:20" x14ac:dyDescent="0.25"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11:20" x14ac:dyDescent="0.25"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11:20" x14ac:dyDescent="0.25"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11:20" x14ac:dyDescent="0.25"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11:20" x14ac:dyDescent="0.25"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11:20" x14ac:dyDescent="0.25"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11:20" x14ac:dyDescent="0.25"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11:20" x14ac:dyDescent="0.25">
      <c r="K89" s="28"/>
      <c r="L89" s="28"/>
      <c r="M89" s="28"/>
      <c r="N89" s="28"/>
      <c r="O89" s="28"/>
      <c r="P89" s="28"/>
      <c r="Q89" s="28"/>
      <c r="R89" s="28"/>
      <c r="S89" s="28"/>
      <c r="T89" s="28"/>
    </row>
    <row r="90" spans="11:20" x14ac:dyDescent="0.25">
      <c r="K90" s="28"/>
      <c r="L90" s="28"/>
      <c r="M90" s="28"/>
      <c r="N90" s="28"/>
      <c r="O90" s="28"/>
      <c r="P90" s="28"/>
      <c r="Q90" s="28"/>
      <c r="R90" s="28"/>
      <c r="S90" s="28"/>
      <c r="T90" s="28"/>
    </row>
    <row r="91" spans="11:20" x14ac:dyDescent="0.25">
      <c r="K91" s="28"/>
      <c r="L91" s="28"/>
      <c r="M91" s="28"/>
      <c r="N91" s="28"/>
      <c r="O91" s="28"/>
      <c r="P91" s="28"/>
      <c r="Q91" s="28"/>
      <c r="R91" s="28"/>
      <c r="S91" s="28"/>
      <c r="T91" s="28"/>
    </row>
    <row r="92" spans="11:20" x14ac:dyDescent="0.25">
      <c r="K92" s="28"/>
      <c r="L92" s="28"/>
      <c r="M92" s="28"/>
      <c r="N92" s="28"/>
      <c r="O92" s="28"/>
      <c r="P92" s="28"/>
      <c r="Q92" s="28"/>
      <c r="R92" s="28"/>
      <c r="S92" s="28"/>
      <c r="T92" s="28"/>
    </row>
    <row r="93" spans="11:20" x14ac:dyDescent="0.25">
      <c r="K93" s="28"/>
      <c r="L93" s="28"/>
      <c r="M93" s="28"/>
      <c r="N93" s="28"/>
      <c r="O93" s="28"/>
      <c r="P93" s="28"/>
      <c r="Q93" s="28"/>
      <c r="R93" s="28"/>
      <c r="S93" s="28"/>
      <c r="T93" s="28"/>
    </row>
    <row r="94" spans="11:20" x14ac:dyDescent="0.25">
      <c r="K94" s="28"/>
      <c r="L94" s="28"/>
      <c r="M94" s="28"/>
      <c r="N94" s="28"/>
      <c r="O94" s="28"/>
      <c r="P94" s="28"/>
      <c r="Q94" s="28"/>
      <c r="R94" s="28"/>
      <c r="S94" s="28"/>
      <c r="T94" s="28"/>
    </row>
    <row r="95" spans="11:20" x14ac:dyDescent="0.25">
      <c r="K95" s="28"/>
      <c r="L95" s="28"/>
      <c r="M95" s="28"/>
      <c r="N95" s="28"/>
      <c r="O95" s="28"/>
      <c r="P95" s="28"/>
      <c r="Q95" s="28"/>
      <c r="R95" s="28"/>
      <c r="S95" s="28"/>
      <c r="T95" s="28"/>
    </row>
    <row r="96" spans="11:20" x14ac:dyDescent="0.25">
      <c r="K96" s="28"/>
      <c r="L96" s="28"/>
      <c r="M96" s="28"/>
      <c r="N96" s="28"/>
      <c r="O96" s="28"/>
      <c r="P96" s="28"/>
      <c r="Q96" s="28"/>
      <c r="R96" s="28"/>
      <c r="S96" s="28"/>
      <c r="T96" s="28"/>
    </row>
    <row r="97" spans="11:20" x14ac:dyDescent="0.25">
      <c r="K97" s="28"/>
      <c r="L97" s="28"/>
      <c r="M97" s="28"/>
      <c r="N97" s="28"/>
      <c r="O97" s="28"/>
      <c r="P97" s="28"/>
      <c r="Q97" s="28"/>
      <c r="R97" s="28"/>
      <c r="S97" s="28"/>
      <c r="T97" s="28"/>
    </row>
    <row r="98" spans="11:20" x14ac:dyDescent="0.25">
      <c r="K98" s="28"/>
      <c r="L98" s="28"/>
      <c r="M98" s="28"/>
      <c r="N98" s="28"/>
      <c r="O98" s="28"/>
      <c r="P98" s="28"/>
      <c r="Q98" s="28"/>
      <c r="R98" s="28"/>
      <c r="S98" s="28"/>
      <c r="T98" s="28"/>
    </row>
    <row r="99" spans="11:20" x14ac:dyDescent="0.25">
      <c r="K99" s="28"/>
      <c r="L99" s="28"/>
      <c r="M99" s="28"/>
      <c r="N99" s="28"/>
      <c r="O99" s="28"/>
      <c r="P99" s="28"/>
      <c r="Q99" s="28"/>
      <c r="R99" s="28"/>
      <c r="S99" s="28"/>
      <c r="T99" s="28"/>
    </row>
    <row r="100" spans="11:20" x14ac:dyDescent="0.25">
      <c r="K100" s="28"/>
      <c r="L100" s="28"/>
      <c r="M100" s="28"/>
      <c r="N100" s="28"/>
      <c r="O100" s="28"/>
      <c r="P100" s="28"/>
      <c r="Q100" s="28"/>
      <c r="R100" s="28"/>
      <c r="S100" s="28"/>
      <c r="T100" s="28"/>
    </row>
    <row r="101" spans="11:20" x14ac:dyDescent="0.25">
      <c r="K101" s="28"/>
      <c r="L101" s="28"/>
      <c r="M101" s="28"/>
      <c r="N101" s="28"/>
      <c r="O101" s="28"/>
      <c r="P101" s="28"/>
      <c r="Q101" s="28"/>
      <c r="R101" s="28"/>
      <c r="S101" s="28"/>
      <c r="T101" s="28"/>
    </row>
    <row r="102" spans="11:20" x14ac:dyDescent="0.25">
      <c r="K102" s="28"/>
      <c r="L102" s="28"/>
      <c r="M102" s="28"/>
      <c r="N102" s="28"/>
      <c r="O102" s="28"/>
      <c r="P102" s="28"/>
      <c r="Q102" s="28"/>
      <c r="R102" s="28"/>
      <c r="S102" s="28"/>
      <c r="T102" s="28"/>
    </row>
    <row r="103" spans="11:20" x14ac:dyDescent="0.25">
      <c r="K103" s="28"/>
      <c r="L103" s="28"/>
      <c r="M103" s="28"/>
      <c r="N103" s="28"/>
      <c r="O103" s="28"/>
      <c r="P103" s="28"/>
      <c r="Q103" s="28"/>
      <c r="R103" s="28"/>
      <c r="S103" s="28"/>
      <c r="T103" s="28"/>
    </row>
    <row r="104" spans="11:20" x14ac:dyDescent="0.25">
      <c r="K104" s="28"/>
      <c r="L104" s="28"/>
      <c r="M104" s="28"/>
      <c r="N104" s="28"/>
      <c r="O104" s="28"/>
      <c r="P104" s="28"/>
      <c r="Q104" s="28"/>
      <c r="R104" s="28"/>
      <c r="S104" s="28"/>
      <c r="T104" s="28"/>
    </row>
    <row r="105" spans="11:20" x14ac:dyDescent="0.25">
      <c r="K105" s="28"/>
      <c r="L105" s="28"/>
      <c r="M105" s="28"/>
      <c r="N105" s="28"/>
      <c r="O105" s="28"/>
      <c r="P105" s="28"/>
      <c r="Q105" s="28"/>
      <c r="R105" s="28"/>
      <c r="S105" s="28"/>
      <c r="T105" s="28"/>
    </row>
    <row r="106" spans="11:20" x14ac:dyDescent="0.25">
      <c r="K106" s="28"/>
      <c r="L106" s="28"/>
      <c r="M106" s="28"/>
      <c r="N106" s="28"/>
      <c r="O106" s="28"/>
      <c r="P106" s="28"/>
      <c r="Q106" s="28"/>
      <c r="R106" s="28"/>
      <c r="S106" s="28"/>
      <c r="T106" s="28"/>
    </row>
    <row r="107" spans="11:20" x14ac:dyDescent="0.25">
      <c r="K107" s="28"/>
      <c r="L107" s="28"/>
      <c r="M107" s="28"/>
      <c r="N107" s="28"/>
      <c r="O107" s="28"/>
      <c r="P107" s="28"/>
      <c r="Q107" s="28"/>
      <c r="R107" s="28"/>
      <c r="S107" s="28"/>
      <c r="T107" s="28"/>
    </row>
    <row r="108" spans="11:20" x14ac:dyDescent="0.25">
      <c r="K108" s="28"/>
      <c r="L108" s="28"/>
      <c r="M108" s="28"/>
      <c r="N108" s="28"/>
      <c r="O108" s="28"/>
      <c r="P108" s="28"/>
      <c r="Q108" s="28"/>
      <c r="R108" s="28"/>
      <c r="S108" s="28"/>
      <c r="T108" s="28"/>
    </row>
    <row r="109" spans="11:20" x14ac:dyDescent="0.25">
      <c r="K109" s="28"/>
      <c r="L109" s="28"/>
      <c r="M109" s="28"/>
      <c r="N109" s="28"/>
      <c r="O109" s="28"/>
      <c r="P109" s="28"/>
      <c r="Q109" s="28"/>
      <c r="R109" s="28"/>
      <c r="S109" s="28"/>
      <c r="T109" s="28"/>
    </row>
    <row r="110" spans="11:20" x14ac:dyDescent="0.25">
      <c r="K110" s="28"/>
      <c r="L110" s="28"/>
      <c r="M110" s="28"/>
      <c r="N110" s="28"/>
      <c r="O110" s="28"/>
      <c r="P110" s="28"/>
      <c r="Q110" s="28"/>
      <c r="R110" s="28"/>
      <c r="S110" s="28"/>
      <c r="T110" s="28"/>
    </row>
    <row r="111" spans="11:20" x14ac:dyDescent="0.25">
      <c r="K111" s="28"/>
      <c r="L111" s="28"/>
      <c r="M111" s="28"/>
      <c r="N111" s="28"/>
      <c r="O111" s="28"/>
      <c r="P111" s="28"/>
      <c r="Q111" s="28"/>
      <c r="R111" s="28"/>
      <c r="S111" s="28"/>
      <c r="T111" s="28"/>
    </row>
    <row r="112" spans="11:20" x14ac:dyDescent="0.25">
      <c r="K112" s="28"/>
      <c r="L112" s="28"/>
      <c r="M112" s="28"/>
      <c r="N112" s="28"/>
      <c r="O112" s="28"/>
      <c r="P112" s="28"/>
      <c r="Q112" s="28"/>
      <c r="R112" s="28"/>
      <c r="S112" s="28"/>
      <c r="T112" s="28"/>
    </row>
    <row r="113" spans="11:20" x14ac:dyDescent="0.25">
      <c r="K113" s="28"/>
      <c r="L113" s="28"/>
      <c r="M113" s="28"/>
      <c r="N113" s="28"/>
      <c r="O113" s="28"/>
      <c r="P113" s="28"/>
      <c r="Q113" s="28"/>
      <c r="R113" s="28"/>
      <c r="S113" s="28"/>
      <c r="T113" s="28"/>
    </row>
    <row r="114" spans="11:20" x14ac:dyDescent="0.25">
      <c r="K114" s="28"/>
      <c r="L114" s="28"/>
      <c r="M114" s="28"/>
      <c r="N114" s="28"/>
      <c r="O114" s="28"/>
      <c r="P114" s="28"/>
      <c r="Q114" s="28"/>
      <c r="R114" s="28"/>
      <c r="S114" s="28"/>
      <c r="T114" s="28"/>
    </row>
    <row r="115" spans="11:20" x14ac:dyDescent="0.25">
      <c r="K115" s="28"/>
      <c r="L115" s="28"/>
      <c r="M115" s="28"/>
      <c r="N115" s="28"/>
      <c r="O115" s="28"/>
      <c r="P115" s="28"/>
      <c r="Q115" s="28"/>
      <c r="R115" s="28"/>
      <c r="S115" s="28"/>
      <c r="T115" s="28"/>
    </row>
    <row r="116" spans="11:20" x14ac:dyDescent="0.25">
      <c r="K116" s="28"/>
      <c r="L116" s="28"/>
      <c r="M116" s="28"/>
      <c r="N116" s="28"/>
      <c r="O116" s="28"/>
      <c r="P116" s="28"/>
      <c r="Q116" s="28"/>
      <c r="R116" s="28"/>
      <c r="S116" s="28"/>
      <c r="T116" s="28"/>
    </row>
    <row r="117" spans="11:20" x14ac:dyDescent="0.25">
      <c r="K117" s="28"/>
      <c r="L117" s="28"/>
      <c r="M117" s="28"/>
      <c r="N117" s="28"/>
      <c r="O117" s="28"/>
      <c r="P117" s="28"/>
      <c r="Q117" s="28"/>
      <c r="R117" s="28"/>
      <c r="S117" s="28"/>
      <c r="T117" s="28"/>
    </row>
    <row r="118" spans="11:20" x14ac:dyDescent="0.25">
      <c r="K118" s="28"/>
      <c r="L118" s="28"/>
      <c r="M118" s="28"/>
      <c r="N118" s="28"/>
      <c r="O118" s="28"/>
      <c r="P118" s="28"/>
      <c r="Q118" s="28"/>
      <c r="R118" s="28"/>
      <c r="S118" s="28"/>
      <c r="T118" s="28"/>
    </row>
    <row r="119" spans="11:20" x14ac:dyDescent="0.25">
      <c r="K119" s="28"/>
      <c r="L119" s="28"/>
      <c r="M119" s="28"/>
      <c r="N119" s="28"/>
      <c r="O119" s="28"/>
      <c r="P119" s="28"/>
      <c r="Q119" s="28"/>
      <c r="R119" s="28"/>
      <c r="S119" s="28"/>
      <c r="T119" s="28"/>
    </row>
    <row r="120" spans="11:20" x14ac:dyDescent="0.25">
      <c r="K120" s="28"/>
      <c r="L120" s="28"/>
      <c r="M120" s="28"/>
      <c r="N120" s="28"/>
      <c r="O120" s="28"/>
      <c r="P120" s="28"/>
      <c r="Q120" s="28"/>
      <c r="R120" s="28"/>
      <c r="S120" s="28"/>
      <c r="T120" s="28"/>
    </row>
    <row r="121" spans="11:20" x14ac:dyDescent="0.25">
      <c r="K121" s="28"/>
      <c r="L121" s="28"/>
      <c r="M121" s="28"/>
      <c r="N121" s="28"/>
      <c r="O121" s="28"/>
      <c r="P121" s="28"/>
      <c r="Q121" s="28"/>
      <c r="R121" s="28"/>
      <c r="S121" s="28"/>
      <c r="T121" s="28"/>
    </row>
    <row r="122" spans="11:20" x14ac:dyDescent="0.25">
      <c r="K122" s="28"/>
      <c r="L122" s="28"/>
      <c r="M122" s="28"/>
      <c r="N122" s="28"/>
      <c r="O122" s="28"/>
      <c r="P122" s="28"/>
      <c r="Q122" s="28"/>
      <c r="R122" s="28"/>
      <c r="S122" s="28"/>
      <c r="T122" s="28"/>
    </row>
    <row r="123" spans="11:20" x14ac:dyDescent="0.25">
      <c r="K123" s="28"/>
      <c r="L123" s="28"/>
      <c r="M123" s="28"/>
      <c r="N123" s="28"/>
      <c r="O123" s="28"/>
      <c r="P123" s="28"/>
      <c r="Q123" s="28"/>
      <c r="R123" s="28"/>
      <c r="S123" s="28"/>
      <c r="T123" s="28"/>
    </row>
    <row r="124" spans="11:20" x14ac:dyDescent="0.25">
      <c r="K124" s="28"/>
      <c r="L124" s="28"/>
      <c r="M124" s="28"/>
      <c r="N124" s="28"/>
      <c r="O124" s="28"/>
      <c r="P124" s="28"/>
      <c r="Q124" s="28"/>
      <c r="R124" s="28"/>
      <c r="S124" s="28"/>
      <c r="T124" s="28"/>
    </row>
    <row r="125" spans="11:20" x14ac:dyDescent="0.25">
      <c r="K125" s="28"/>
      <c r="L125" s="28"/>
      <c r="M125" s="28"/>
      <c r="N125" s="28"/>
      <c r="O125" s="28"/>
      <c r="P125" s="28"/>
      <c r="Q125" s="28"/>
      <c r="R125" s="28"/>
      <c r="S125" s="28"/>
      <c r="T125" s="28"/>
    </row>
    <row r="126" spans="11:20" x14ac:dyDescent="0.25">
      <c r="K126" s="28"/>
      <c r="L126" s="28"/>
      <c r="M126" s="28"/>
      <c r="N126" s="28"/>
      <c r="O126" s="28"/>
      <c r="P126" s="28"/>
      <c r="Q126" s="28"/>
      <c r="R126" s="28"/>
      <c r="S126" s="28"/>
      <c r="T126" s="28"/>
    </row>
    <row r="127" spans="11:20" x14ac:dyDescent="0.25">
      <c r="K127" s="28"/>
      <c r="L127" s="28"/>
      <c r="M127" s="28"/>
      <c r="N127" s="28"/>
      <c r="O127" s="28"/>
      <c r="P127" s="28"/>
      <c r="Q127" s="28"/>
      <c r="R127" s="28"/>
      <c r="S127" s="28"/>
      <c r="T127" s="28"/>
    </row>
    <row r="128" spans="11:20" x14ac:dyDescent="0.25">
      <c r="K128" s="28"/>
      <c r="L128" s="28"/>
      <c r="M128" s="28"/>
      <c r="N128" s="28"/>
      <c r="O128" s="28"/>
      <c r="P128" s="28"/>
      <c r="Q128" s="28"/>
      <c r="R128" s="28"/>
      <c r="S128" s="28"/>
      <c r="T128" s="28"/>
    </row>
    <row r="129" spans="11:20" x14ac:dyDescent="0.25">
      <c r="K129" s="28"/>
      <c r="L129" s="28"/>
      <c r="M129" s="28"/>
      <c r="N129" s="28"/>
      <c r="O129" s="28"/>
      <c r="P129" s="28"/>
      <c r="Q129" s="28"/>
      <c r="R129" s="28"/>
      <c r="S129" s="28"/>
      <c r="T129" s="28"/>
    </row>
    <row r="130" spans="11:20" x14ac:dyDescent="0.25">
      <c r="K130" s="28"/>
      <c r="L130" s="28"/>
      <c r="M130" s="28"/>
      <c r="N130" s="28"/>
      <c r="O130" s="28"/>
      <c r="P130" s="28"/>
      <c r="Q130" s="28"/>
      <c r="R130" s="28"/>
      <c r="S130" s="28"/>
      <c r="T130" s="28"/>
    </row>
    <row r="131" spans="11:20" x14ac:dyDescent="0.25">
      <c r="K131" s="28"/>
      <c r="L131" s="28"/>
      <c r="M131" s="28"/>
      <c r="N131" s="28"/>
      <c r="O131" s="28"/>
      <c r="P131" s="28"/>
      <c r="Q131" s="28"/>
      <c r="R131" s="28"/>
      <c r="S131" s="28"/>
      <c r="T131" s="28"/>
    </row>
    <row r="132" spans="11:20" x14ac:dyDescent="0.25">
      <c r="K132" s="28"/>
      <c r="L132" s="28"/>
      <c r="M132" s="28"/>
      <c r="N132" s="28"/>
      <c r="O132" s="28"/>
      <c r="P132" s="28"/>
      <c r="Q132" s="28"/>
      <c r="R132" s="28"/>
      <c r="S132" s="28"/>
      <c r="T132" s="28"/>
    </row>
    <row r="133" spans="11:20" x14ac:dyDescent="0.25">
      <c r="K133" s="28"/>
      <c r="L133" s="28"/>
      <c r="M133" s="28"/>
      <c r="N133" s="28"/>
      <c r="O133" s="28"/>
      <c r="P133" s="28"/>
      <c r="Q133" s="28"/>
      <c r="R133" s="28"/>
      <c r="S133" s="28"/>
      <c r="T133" s="28"/>
    </row>
    <row r="134" spans="11:20" x14ac:dyDescent="0.25">
      <c r="K134" s="28"/>
      <c r="L134" s="28"/>
      <c r="M134" s="28"/>
      <c r="N134" s="28"/>
      <c r="O134" s="28"/>
      <c r="P134" s="28"/>
      <c r="Q134" s="28"/>
      <c r="R134" s="28"/>
      <c r="S134" s="28"/>
      <c r="T134" s="28"/>
    </row>
    <row r="135" spans="11:20" x14ac:dyDescent="0.25">
      <c r="K135" s="28"/>
      <c r="L135" s="28"/>
      <c r="M135" s="28"/>
      <c r="N135" s="28"/>
      <c r="O135" s="28"/>
      <c r="P135" s="28"/>
      <c r="Q135" s="28"/>
      <c r="R135" s="28"/>
      <c r="S135" s="28"/>
      <c r="T135" s="28"/>
    </row>
    <row r="136" spans="11:20" x14ac:dyDescent="0.25">
      <c r="K136" s="28"/>
      <c r="L136" s="28"/>
      <c r="M136" s="28"/>
      <c r="N136" s="28"/>
      <c r="O136" s="28"/>
      <c r="P136" s="28"/>
      <c r="Q136" s="28"/>
      <c r="R136" s="28"/>
      <c r="S136" s="28"/>
      <c r="T136" s="28"/>
    </row>
    <row r="137" spans="11:20" x14ac:dyDescent="0.25">
      <c r="K137" s="28"/>
      <c r="L137" s="28"/>
      <c r="M137" s="28"/>
      <c r="N137" s="28"/>
      <c r="O137" s="28"/>
      <c r="P137" s="28"/>
      <c r="Q137" s="28"/>
      <c r="R137" s="28"/>
      <c r="S137" s="28"/>
      <c r="T137" s="28"/>
    </row>
    <row r="138" spans="11:20" x14ac:dyDescent="0.25">
      <c r="K138" s="28"/>
      <c r="L138" s="28"/>
      <c r="M138" s="28"/>
      <c r="N138" s="28"/>
      <c r="O138" s="28"/>
      <c r="P138" s="28"/>
      <c r="Q138" s="28"/>
      <c r="R138" s="28"/>
      <c r="S138" s="28"/>
      <c r="T138" s="28"/>
    </row>
    <row r="139" spans="11:20" x14ac:dyDescent="0.25">
      <c r="K139" s="28"/>
      <c r="L139" s="28"/>
      <c r="M139" s="28"/>
      <c r="N139" s="28"/>
      <c r="O139" s="28"/>
      <c r="P139" s="28"/>
      <c r="Q139" s="28"/>
      <c r="R139" s="28"/>
      <c r="S139" s="28"/>
      <c r="T139" s="28"/>
    </row>
    <row r="140" spans="11:20" x14ac:dyDescent="0.25">
      <c r="K140" s="28"/>
      <c r="L140" s="28"/>
      <c r="M140" s="28"/>
      <c r="N140" s="28"/>
      <c r="O140" s="28"/>
      <c r="P140" s="28"/>
      <c r="Q140" s="28"/>
      <c r="R140" s="28"/>
      <c r="S140" s="28"/>
      <c r="T140" s="28"/>
    </row>
    <row r="141" spans="11:20" x14ac:dyDescent="0.25">
      <c r="K141" s="28"/>
      <c r="L141" s="28"/>
      <c r="M141" s="28"/>
      <c r="N141" s="28"/>
      <c r="O141" s="28"/>
      <c r="P141" s="28"/>
      <c r="Q141" s="28"/>
      <c r="R141" s="28"/>
      <c r="S141" s="28"/>
      <c r="T141" s="28"/>
    </row>
    <row r="142" spans="11:20" x14ac:dyDescent="0.25">
      <c r="K142" s="28"/>
      <c r="L142" s="28"/>
      <c r="M142" s="28"/>
      <c r="N142" s="28"/>
      <c r="O142" s="28"/>
      <c r="P142" s="28"/>
      <c r="Q142" s="28"/>
      <c r="R142" s="28"/>
      <c r="S142" s="28"/>
      <c r="T142" s="28"/>
    </row>
    <row r="143" spans="11:20" x14ac:dyDescent="0.25">
      <c r="K143" s="28"/>
      <c r="L143" s="28"/>
      <c r="M143" s="28"/>
      <c r="N143" s="28"/>
      <c r="O143" s="28"/>
      <c r="P143" s="28"/>
      <c r="Q143" s="28"/>
      <c r="R143" s="28"/>
      <c r="S143" s="28"/>
      <c r="T143" s="28"/>
    </row>
    <row r="144" spans="11:20" x14ac:dyDescent="0.25">
      <c r="K144" s="28"/>
      <c r="L144" s="28"/>
      <c r="M144" s="28"/>
      <c r="N144" s="28"/>
      <c r="O144" s="28"/>
      <c r="P144" s="28"/>
      <c r="Q144" s="28"/>
      <c r="R144" s="28"/>
      <c r="S144" s="28"/>
      <c r="T144" s="28"/>
    </row>
    <row r="145" spans="11:20" x14ac:dyDescent="0.25">
      <c r="K145" s="28"/>
      <c r="L145" s="28"/>
      <c r="M145" s="28"/>
      <c r="N145" s="28"/>
      <c r="O145" s="28"/>
      <c r="P145" s="28"/>
      <c r="Q145" s="28"/>
      <c r="R145" s="28"/>
      <c r="S145" s="28"/>
      <c r="T145" s="28"/>
    </row>
    <row r="146" spans="11:20" x14ac:dyDescent="0.25">
      <c r="K146" s="28"/>
      <c r="L146" s="28"/>
      <c r="M146" s="28"/>
      <c r="N146" s="28"/>
      <c r="O146" s="28"/>
      <c r="P146" s="28"/>
      <c r="Q146" s="28"/>
      <c r="R146" s="28"/>
      <c r="S146" s="28"/>
      <c r="T146" s="28"/>
    </row>
    <row r="147" spans="11:20" x14ac:dyDescent="0.25">
      <c r="K147" s="28"/>
      <c r="L147" s="28"/>
      <c r="M147" s="28"/>
      <c r="N147" s="28"/>
      <c r="O147" s="28"/>
      <c r="P147" s="28"/>
      <c r="Q147" s="28"/>
      <c r="R147" s="28"/>
      <c r="S147" s="28"/>
      <c r="T147" s="28"/>
    </row>
    <row r="148" spans="11:20" x14ac:dyDescent="0.25">
      <c r="K148" s="28"/>
      <c r="L148" s="28"/>
      <c r="M148" s="28"/>
      <c r="N148" s="28"/>
      <c r="O148" s="28"/>
      <c r="P148" s="28"/>
      <c r="Q148" s="28"/>
      <c r="R148" s="28"/>
      <c r="S148" s="28"/>
      <c r="T148" s="28"/>
    </row>
    <row r="149" spans="11:20" x14ac:dyDescent="0.25">
      <c r="K149" s="28"/>
      <c r="L149" s="28"/>
      <c r="M149" s="28"/>
      <c r="N149" s="28"/>
      <c r="O149" s="28"/>
      <c r="P149" s="28"/>
      <c r="Q149" s="28"/>
      <c r="R149" s="28"/>
      <c r="S149" s="28"/>
      <c r="T149" s="28"/>
    </row>
    <row r="150" spans="11:20" x14ac:dyDescent="0.25">
      <c r="K150" s="28"/>
      <c r="L150" s="28"/>
      <c r="M150" s="28"/>
      <c r="N150" s="28"/>
      <c r="O150" s="28"/>
      <c r="P150" s="28"/>
      <c r="Q150" s="28"/>
      <c r="R150" s="28"/>
      <c r="S150" s="28"/>
      <c r="T150" s="28"/>
    </row>
    <row r="151" spans="11:20" x14ac:dyDescent="0.25">
      <c r="K151" s="28"/>
      <c r="L151" s="28"/>
      <c r="M151" s="28"/>
      <c r="N151" s="28"/>
      <c r="O151" s="28"/>
      <c r="P151" s="28"/>
      <c r="Q151" s="28"/>
      <c r="R151" s="28"/>
      <c r="S151" s="28"/>
      <c r="T151" s="28"/>
    </row>
    <row r="152" spans="11:20" x14ac:dyDescent="0.25">
      <c r="K152" s="28"/>
      <c r="L152" s="28"/>
      <c r="M152" s="28"/>
      <c r="N152" s="28"/>
      <c r="O152" s="28"/>
      <c r="P152" s="28"/>
      <c r="Q152" s="28"/>
      <c r="R152" s="28"/>
      <c r="S152" s="28"/>
      <c r="T152" s="28"/>
    </row>
    <row r="153" spans="11:20" x14ac:dyDescent="0.25">
      <c r="K153" s="28"/>
      <c r="L153" s="28"/>
      <c r="M153" s="28"/>
      <c r="N153" s="28"/>
      <c r="O153" s="28"/>
      <c r="P153" s="28"/>
      <c r="Q153" s="28"/>
      <c r="R153" s="28"/>
      <c r="S153" s="28"/>
      <c r="T153" s="28"/>
    </row>
    <row r="154" spans="11:20" x14ac:dyDescent="0.25">
      <c r="K154" s="28"/>
      <c r="L154" s="28"/>
      <c r="M154" s="28"/>
      <c r="N154" s="28"/>
      <c r="O154" s="28"/>
      <c r="P154" s="28"/>
      <c r="Q154" s="28"/>
      <c r="R154" s="28"/>
      <c r="S154" s="28"/>
      <c r="T154" s="28"/>
    </row>
    <row r="155" spans="11:20" x14ac:dyDescent="0.25">
      <c r="K155" s="28"/>
      <c r="L155" s="28"/>
      <c r="M155" s="28"/>
      <c r="N155" s="28"/>
      <c r="O155" s="28"/>
      <c r="P155" s="28"/>
      <c r="Q155" s="28"/>
      <c r="R155" s="28"/>
      <c r="S155" s="28"/>
      <c r="T155" s="28"/>
    </row>
    <row r="156" spans="11:20" x14ac:dyDescent="0.25">
      <c r="K156" s="28"/>
      <c r="L156" s="28"/>
      <c r="M156" s="28"/>
      <c r="N156" s="28"/>
      <c r="O156" s="28"/>
      <c r="P156" s="28"/>
      <c r="Q156" s="28"/>
      <c r="R156" s="28"/>
      <c r="S156" s="28"/>
      <c r="T156" s="28"/>
    </row>
    <row r="157" spans="11:20" x14ac:dyDescent="0.25">
      <c r="K157" s="28"/>
      <c r="L157" s="28"/>
      <c r="M157" s="28"/>
      <c r="N157" s="28"/>
      <c r="O157" s="28"/>
      <c r="P157" s="28"/>
      <c r="Q157" s="28"/>
      <c r="R157" s="28"/>
      <c r="S157" s="28"/>
      <c r="T157" s="28"/>
    </row>
    <row r="158" spans="11:20" x14ac:dyDescent="0.25">
      <c r="K158" s="28"/>
      <c r="L158" s="28"/>
      <c r="M158" s="28"/>
      <c r="N158" s="28"/>
      <c r="O158" s="28"/>
      <c r="P158" s="28"/>
      <c r="Q158" s="28"/>
      <c r="R158" s="28"/>
      <c r="S158" s="28"/>
      <c r="T158" s="28"/>
    </row>
    <row r="159" spans="11:20" x14ac:dyDescent="0.25">
      <c r="K159" s="28"/>
      <c r="L159" s="28"/>
      <c r="M159" s="28"/>
      <c r="N159" s="28"/>
      <c r="O159" s="28"/>
      <c r="P159" s="28"/>
      <c r="Q159" s="28"/>
      <c r="R159" s="28"/>
      <c r="S159" s="28"/>
      <c r="T159" s="28"/>
    </row>
    <row r="160" spans="11:20" x14ac:dyDescent="0.25">
      <c r="K160" s="28"/>
      <c r="L160" s="28"/>
      <c r="M160" s="28"/>
      <c r="N160" s="28"/>
      <c r="O160" s="28"/>
      <c r="P160" s="28"/>
      <c r="Q160" s="28"/>
      <c r="R160" s="28"/>
      <c r="S160" s="28"/>
      <c r="T160" s="28"/>
    </row>
    <row r="161" spans="11:20" x14ac:dyDescent="0.25">
      <c r="K161" s="28"/>
      <c r="L161" s="28"/>
      <c r="M161" s="28"/>
      <c r="N161" s="28"/>
      <c r="O161" s="28"/>
      <c r="P161" s="28"/>
      <c r="Q161" s="28"/>
      <c r="R161" s="28"/>
      <c r="S161" s="28"/>
      <c r="T161" s="28"/>
    </row>
    <row r="162" spans="11:20" x14ac:dyDescent="0.25">
      <c r="K162" s="28"/>
      <c r="L162" s="28"/>
      <c r="M162" s="28"/>
      <c r="N162" s="28"/>
      <c r="O162" s="28"/>
      <c r="P162" s="28"/>
      <c r="Q162" s="28"/>
      <c r="R162" s="28"/>
      <c r="S162" s="28"/>
      <c r="T162" s="28"/>
    </row>
    <row r="163" spans="11:20" x14ac:dyDescent="0.25">
      <c r="K163" s="28"/>
      <c r="L163" s="28"/>
      <c r="M163" s="28"/>
      <c r="N163" s="28"/>
      <c r="O163" s="28"/>
      <c r="P163" s="28"/>
      <c r="Q163" s="28"/>
      <c r="R163" s="28"/>
      <c r="S163" s="28"/>
      <c r="T163" s="28"/>
    </row>
    <row r="164" spans="11:20" x14ac:dyDescent="0.25">
      <c r="K164" s="28"/>
      <c r="L164" s="28"/>
      <c r="M164" s="28"/>
      <c r="N164" s="28"/>
      <c r="O164" s="28"/>
      <c r="P164" s="28"/>
      <c r="Q164" s="28"/>
      <c r="R164" s="28"/>
      <c r="S164" s="28"/>
      <c r="T164" s="28"/>
    </row>
    <row r="165" spans="11:20" x14ac:dyDescent="0.25">
      <c r="K165" s="28"/>
      <c r="L165" s="28"/>
      <c r="M165" s="28"/>
      <c r="N165" s="28"/>
      <c r="O165" s="28"/>
      <c r="P165" s="28"/>
      <c r="Q165" s="28"/>
      <c r="R165" s="28"/>
      <c r="S165" s="28"/>
      <c r="T165" s="28"/>
    </row>
    <row r="166" spans="11:20" x14ac:dyDescent="0.25">
      <c r="K166" s="28"/>
      <c r="L166" s="28"/>
      <c r="M166" s="28"/>
      <c r="N166" s="28"/>
      <c r="O166" s="28"/>
      <c r="P166" s="28"/>
      <c r="Q166" s="28"/>
      <c r="R166" s="28"/>
      <c r="S166" s="28"/>
      <c r="T166" s="28"/>
    </row>
    <row r="167" spans="11:20" x14ac:dyDescent="0.25">
      <c r="K167" s="28"/>
      <c r="L167" s="28"/>
      <c r="M167" s="28"/>
      <c r="N167" s="28"/>
      <c r="O167" s="28"/>
      <c r="P167" s="28"/>
      <c r="Q167" s="28"/>
      <c r="R167" s="28"/>
      <c r="S167" s="28"/>
      <c r="T167" s="28"/>
    </row>
    <row r="168" spans="11:20" x14ac:dyDescent="0.25">
      <c r="K168" s="28"/>
      <c r="L168" s="28"/>
      <c r="M168" s="28"/>
      <c r="N168" s="28"/>
      <c r="O168" s="28"/>
      <c r="P168" s="28"/>
      <c r="Q168" s="28"/>
      <c r="R168" s="28"/>
      <c r="S168" s="28"/>
      <c r="T168" s="28"/>
    </row>
    <row r="169" spans="11:20" x14ac:dyDescent="0.25">
      <c r="K169" s="28"/>
      <c r="L169" s="28"/>
      <c r="M169" s="28"/>
      <c r="N169" s="28"/>
      <c r="O169" s="28"/>
      <c r="P169" s="28"/>
      <c r="Q169" s="28"/>
      <c r="R169" s="28"/>
      <c r="S169" s="28"/>
      <c r="T169" s="28"/>
    </row>
    <row r="170" spans="11:20" x14ac:dyDescent="0.25">
      <c r="K170" s="28"/>
      <c r="L170" s="28"/>
      <c r="M170" s="28"/>
      <c r="N170" s="28"/>
      <c r="O170" s="28"/>
      <c r="P170" s="28"/>
      <c r="Q170" s="28"/>
      <c r="R170" s="28"/>
      <c r="S170" s="28"/>
      <c r="T170" s="28"/>
    </row>
    <row r="171" spans="11:20" x14ac:dyDescent="0.25">
      <c r="K171" s="28"/>
      <c r="L171" s="28"/>
      <c r="M171" s="28"/>
      <c r="N171" s="28"/>
      <c r="O171" s="28"/>
      <c r="P171" s="28"/>
      <c r="Q171" s="28"/>
      <c r="R171" s="28"/>
      <c r="S171" s="28"/>
      <c r="T171" s="28"/>
    </row>
    <row r="172" spans="11:20" x14ac:dyDescent="0.25">
      <c r="K172" s="28"/>
      <c r="L172" s="28"/>
      <c r="M172" s="28"/>
      <c r="N172" s="28"/>
      <c r="O172" s="28"/>
      <c r="P172" s="28"/>
      <c r="Q172" s="28"/>
      <c r="R172" s="28"/>
      <c r="S172" s="28"/>
      <c r="T172" s="28"/>
    </row>
    <row r="173" spans="11:20" x14ac:dyDescent="0.25">
      <c r="K173" s="28"/>
      <c r="L173" s="28"/>
      <c r="M173" s="28"/>
      <c r="N173" s="28"/>
      <c r="O173" s="28"/>
      <c r="P173" s="28"/>
      <c r="Q173" s="28"/>
      <c r="R173" s="28"/>
      <c r="S173" s="28"/>
      <c r="T173" s="28"/>
    </row>
    <row r="174" spans="11:20" x14ac:dyDescent="0.25">
      <c r="K174" s="28"/>
      <c r="L174" s="28"/>
      <c r="M174" s="28"/>
      <c r="N174" s="28"/>
      <c r="O174" s="28"/>
      <c r="P174" s="28"/>
      <c r="Q174" s="28"/>
      <c r="R174" s="28"/>
      <c r="S174" s="28"/>
      <c r="T174" s="28"/>
    </row>
    <row r="175" spans="11:20" x14ac:dyDescent="0.25">
      <c r="K175" s="28"/>
      <c r="L175" s="28"/>
      <c r="M175" s="28"/>
      <c r="N175" s="28"/>
      <c r="O175" s="28"/>
      <c r="P175" s="28"/>
      <c r="Q175" s="28"/>
      <c r="R175" s="28"/>
      <c r="S175" s="28"/>
      <c r="T175" s="28"/>
    </row>
    <row r="176" spans="11:20" x14ac:dyDescent="0.25">
      <c r="K176" s="28"/>
      <c r="L176" s="28"/>
      <c r="M176" s="28"/>
      <c r="N176" s="28"/>
      <c r="O176" s="28"/>
      <c r="P176" s="28"/>
      <c r="Q176" s="28"/>
      <c r="R176" s="28"/>
      <c r="S176" s="28"/>
      <c r="T176" s="28"/>
    </row>
    <row r="177" spans="11:20" x14ac:dyDescent="0.25">
      <c r="K177" s="28"/>
      <c r="L177" s="28"/>
      <c r="M177" s="28"/>
      <c r="N177" s="28"/>
      <c r="O177" s="28"/>
      <c r="P177" s="28"/>
      <c r="Q177" s="28"/>
      <c r="R177" s="28"/>
      <c r="S177" s="28"/>
      <c r="T177" s="28"/>
    </row>
    <row r="178" spans="11:20" x14ac:dyDescent="0.25">
      <c r="K178" s="28"/>
      <c r="L178" s="28"/>
      <c r="M178" s="28"/>
      <c r="N178" s="28"/>
      <c r="O178" s="28"/>
      <c r="P178" s="28"/>
      <c r="Q178" s="28"/>
      <c r="R178" s="28"/>
      <c r="S178" s="28"/>
      <c r="T178" s="28"/>
    </row>
    <row r="179" spans="11:20" x14ac:dyDescent="0.25">
      <c r="K179" s="28"/>
      <c r="L179" s="28"/>
      <c r="M179" s="28"/>
      <c r="N179" s="28"/>
      <c r="O179" s="28"/>
      <c r="P179" s="28"/>
      <c r="Q179" s="28"/>
      <c r="R179" s="28"/>
      <c r="S179" s="28"/>
      <c r="T179" s="28"/>
    </row>
    <row r="180" spans="11:20" x14ac:dyDescent="0.25">
      <c r="K180" s="28"/>
      <c r="L180" s="28"/>
      <c r="M180" s="28"/>
      <c r="N180" s="28"/>
      <c r="O180" s="28"/>
      <c r="P180" s="28"/>
      <c r="Q180" s="28"/>
      <c r="R180" s="28"/>
      <c r="S180" s="28"/>
      <c r="T180" s="28"/>
    </row>
    <row r="181" spans="11:20" x14ac:dyDescent="0.25">
      <c r="K181" s="28"/>
      <c r="L181" s="28"/>
      <c r="M181" s="28"/>
      <c r="N181" s="28"/>
      <c r="O181" s="28"/>
      <c r="P181" s="28"/>
      <c r="Q181" s="28"/>
      <c r="R181" s="28"/>
      <c r="S181" s="28"/>
      <c r="T181" s="28"/>
    </row>
    <row r="182" spans="11:20" x14ac:dyDescent="0.25">
      <c r="K182" s="28"/>
      <c r="L182" s="28"/>
      <c r="M182" s="28"/>
      <c r="N182" s="28"/>
      <c r="O182" s="28"/>
      <c r="P182" s="28"/>
      <c r="Q182" s="28"/>
      <c r="R182" s="28"/>
      <c r="S182" s="28"/>
      <c r="T182" s="28"/>
    </row>
    <row r="183" spans="11:20" x14ac:dyDescent="0.25">
      <c r="K183" s="28"/>
      <c r="L183" s="28"/>
      <c r="M183" s="28"/>
      <c r="N183" s="28"/>
      <c r="O183" s="28"/>
      <c r="P183" s="28"/>
      <c r="Q183" s="28"/>
      <c r="R183" s="28"/>
      <c r="S183" s="28"/>
      <c r="T183" s="28"/>
    </row>
    <row r="184" spans="11:20" x14ac:dyDescent="0.25">
      <c r="K184" s="28"/>
      <c r="L184" s="28"/>
      <c r="M184" s="28"/>
      <c r="N184" s="28"/>
      <c r="O184" s="28"/>
      <c r="P184" s="28"/>
      <c r="Q184" s="28"/>
      <c r="R184" s="28"/>
      <c r="S184" s="28"/>
      <c r="T184" s="28"/>
    </row>
    <row r="185" spans="11:20" x14ac:dyDescent="0.25">
      <c r="K185" s="28"/>
      <c r="L185" s="28"/>
      <c r="M185" s="28"/>
      <c r="N185" s="28"/>
      <c r="O185" s="28"/>
      <c r="P185" s="28"/>
      <c r="Q185" s="28"/>
      <c r="R185" s="28"/>
      <c r="S185" s="28"/>
      <c r="T185" s="28"/>
    </row>
    <row r="186" spans="11:20" x14ac:dyDescent="0.25">
      <c r="K186" s="28"/>
      <c r="L186" s="28"/>
      <c r="M186" s="28"/>
      <c r="N186" s="28"/>
      <c r="O186" s="28"/>
      <c r="P186" s="28"/>
      <c r="Q186" s="28"/>
      <c r="R186" s="28"/>
      <c r="S186" s="28"/>
      <c r="T186" s="28"/>
    </row>
    <row r="187" spans="11:20" x14ac:dyDescent="0.25">
      <c r="K187" s="28"/>
      <c r="L187" s="28"/>
      <c r="M187" s="28"/>
      <c r="N187" s="28"/>
      <c r="O187" s="28"/>
      <c r="P187" s="28"/>
      <c r="Q187" s="28"/>
      <c r="R187" s="28"/>
      <c r="S187" s="28"/>
      <c r="T187" s="28"/>
    </row>
    <row r="188" spans="11:20" x14ac:dyDescent="0.25">
      <c r="K188" s="28"/>
      <c r="L188" s="28"/>
      <c r="M188" s="28"/>
      <c r="N188" s="28"/>
      <c r="O188" s="28"/>
      <c r="P188" s="28"/>
      <c r="Q188" s="28"/>
      <c r="R188" s="28"/>
      <c r="S188" s="28"/>
      <c r="T188" s="28"/>
    </row>
    <row r="189" spans="11:20" x14ac:dyDescent="0.25">
      <c r="K189" s="28"/>
      <c r="L189" s="28"/>
      <c r="M189" s="28"/>
      <c r="N189" s="28"/>
      <c r="O189" s="28"/>
      <c r="P189" s="28"/>
      <c r="Q189" s="28"/>
      <c r="R189" s="28"/>
      <c r="S189" s="28"/>
      <c r="T189" s="28"/>
    </row>
    <row r="190" spans="11:20" x14ac:dyDescent="0.25">
      <c r="K190" s="28"/>
      <c r="L190" s="28"/>
      <c r="M190" s="28"/>
      <c r="N190" s="28"/>
      <c r="O190" s="28"/>
      <c r="P190" s="28"/>
      <c r="Q190" s="28"/>
      <c r="R190" s="28"/>
      <c r="S190" s="28"/>
      <c r="T190" s="28"/>
    </row>
    <row r="191" spans="11:20" x14ac:dyDescent="0.25">
      <c r="K191" s="28"/>
      <c r="L191" s="28"/>
      <c r="M191" s="28"/>
      <c r="N191" s="28"/>
      <c r="O191" s="28"/>
      <c r="P191" s="28"/>
      <c r="Q191" s="28"/>
      <c r="R191" s="28"/>
      <c r="S191" s="28"/>
      <c r="T191" s="28"/>
    </row>
    <row r="192" spans="11:20" x14ac:dyDescent="0.25">
      <c r="K192" s="28"/>
      <c r="L192" s="28"/>
      <c r="M192" s="28"/>
      <c r="N192" s="28"/>
      <c r="O192" s="28"/>
      <c r="P192" s="28"/>
      <c r="Q192" s="28"/>
      <c r="R192" s="28"/>
      <c r="S192" s="28"/>
      <c r="T192" s="28"/>
    </row>
    <row r="193" spans="11:20" x14ac:dyDescent="0.25">
      <c r="K193" s="28"/>
      <c r="L193" s="28"/>
      <c r="M193" s="28"/>
      <c r="N193" s="28"/>
      <c r="O193" s="28"/>
      <c r="P193" s="28"/>
      <c r="Q193" s="28"/>
      <c r="R193" s="28"/>
      <c r="S193" s="28"/>
      <c r="T193" s="28"/>
    </row>
    <row r="194" spans="11:20" x14ac:dyDescent="0.25">
      <c r="K194" s="28"/>
      <c r="L194" s="28"/>
      <c r="M194" s="28"/>
      <c r="N194" s="28"/>
      <c r="O194" s="28"/>
      <c r="P194" s="28"/>
      <c r="Q194" s="28"/>
      <c r="R194" s="28"/>
      <c r="S194" s="28"/>
      <c r="T194" s="28"/>
    </row>
    <row r="195" spans="11:20" x14ac:dyDescent="0.25">
      <c r="K195" s="28"/>
      <c r="L195" s="28"/>
      <c r="M195" s="28"/>
      <c r="N195" s="28"/>
      <c r="O195" s="28"/>
      <c r="P195" s="28"/>
      <c r="Q195" s="28"/>
      <c r="R195" s="28"/>
      <c r="S195" s="28"/>
      <c r="T195" s="28"/>
    </row>
    <row r="196" spans="11:20" x14ac:dyDescent="0.25">
      <c r="K196" s="28"/>
      <c r="L196" s="28"/>
      <c r="M196" s="28"/>
      <c r="N196" s="28"/>
      <c r="O196" s="28"/>
      <c r="P196" s="28"/>
      <c r="Q196" s="28"/>
      <c r="R196" s="28"/>
      <c r="S196" s="28"/>
      <c r="T196" s="28"/>
    </row>
    <row r="197" spans="11:20" x14ac:dyDescent="0.25">
      <c r="K197" s="28"/>
      <c r="L197" s="28"/>
      <c r="M197" s="28"/>
      <c r="N197" s="28"/>
      <c r="O197" s="28"/>
      <c r="P197" s="28"/>
      <c r="Q197" s="28"/>
      <c r="R197" s="28"/>
      <c r="S197" s="28"/>
      <c r="T197" s="28"/>
    </row>
    <row r="198" spans="11:20" x14ac:dyDescent="0.25">
      <c r="K198" s="28"/>
      <c r="L198" s="28"/>
      <c r="M198" s="28"/>
      <c r="N198" s="28"/>
      <c r="O198" s="28"/>
      <c r="P198" s="28"/>
      <c r="Q198" s="28"/>
      <c r="R198" s="28"/>
      <c r="S198" s="28"/>
      <c r="T198" s="28"/>
    </row>
    <row r="199" spans="11:20" x14ac:dyDescent="0.25">
      <c r="K199" s="28"/>
      <c r="L199" s="28"/>
      <c r="M199" s="28"/>
      <c r="N199" s="28"/>
      <c r="O199" s="28"/>
      <c r="P199" s="28"/>
      <c r="Q199" s="28"/>
      <c r="R199" s="28"/>
      <c r="S199" s="28"/>
      <c r="T199" s="28"/>
    </row>
    <row r="200" spans="11:20" x14ac:dyDescent="0.25">
      <c r="K200" s="28"/>
      <c r="L200" s="28"/>
      <c r="M200" s="28"/>
      <c r="N200" s="28"/>
      <c r="O200" s="28"/>
      <c r="P200" s="28"/>
      <c r="Q200" s="28"/>
      <c r="R200" s="28"/>
      <c r="S200" s="28"/>
      <c r="T200" s="28"/>
    </row>
    <row r="201" spans="11:20" x14ac:dyDescent="0.25">
      <c r="K201" s="28"/>
      <c r="L201" s="28"/>
      <c r="M201" s="28"/>
      <c r="N201" s="28"/>
      <c r="O201" s="28"/>
      <c r="P201" s="28"/>
      <c r="Q201" s="28"/>
      <c r="R201" s="28"/>
      <c r="S201" s="28"/>
      <c r="T201" s="28"/>
    </row>
    <row r="202" spans="11:20" x14ac:dyDescent="0.25">
      <c r="K202" s="28"/>
      <c r="L202" s="28"/>
      <c r="M202" s="28"/>
      <c r="N202" s="28"/>
      <c r="O202" s="28"/>
      <c r="P202" s="28"/>
      <c r="Q202" s="28"/>
      <c r="R202" s="28"/>
      <c r="S202" s="28"/>
      <c r="T202" s="28"/>
    </row>
    <row r="203" spans="11:20" x14ac:dyDescent="0.25">
      <c r="K203" s="28"/>
      <c r="L203" s="28"/>
      <c r="M203" s="28"/>
      <c r="N203" s="28"/>
      <c r="O203" s="28"/>
      <c r="P203" s="28"/>
      <c r="Q203" s="28"/>
      <c r="R203" s="28"/>
      <c r="S203" s="28"/>
      <c r="T203" s="28"/>
    </row>
    <row r="204" spans="11:20" x14ac:dyDescent="0.25">
      <c r="K204" s="28"/>
      <c r="L204" s="28"/>
      <c r="M204" s="28"/>
      <c r="N204" s="28"/>
      <c r="O204" s="28"/>
      <c r="P204" s="28"/>
      <c r="Q204" s="28"/>
      <c r="R204" s="28"/>
      <c r="S204" s="28"/>
      <c r="T204" s="28"/>
    </row>
    <row r="205" spans="11:20" x14ac:dyDescent="0.25">
      <c r="K205" s="28"/>
      <c r="L205" s="28"/>
      <c r="M205" s="28"/>
      <c r="N205" s="28"/>
      <c r="O205" s="28"/>
      <c r="P205" s="28"/>
      <c r="Q205" s="28"/>
      <c r="R205" s="28"/>
      <c r="S205" s="28"/>
      <c r="T205" s="28"/>
    </row>
    <row r="206" spans="11:20" x14ac:dyDescent="0.25">
      <c r="K206" s="28"/>
      <c r="L206" s="28"/>
      <c r="M206" s="28"/>
      <c r="N206" s="28"/>
      <c r="O206" s="28"/>
      <c r="P206" s="28"/>
      <c r="Q206" s="28"/>
      <c r="R206" s="28"/>
      <c r="S206" s="28"/>
      <c r="T206" s="28"/>
    </row>
    <row r="207" spans="11:20" x14ac:dyDescent="0.25">
      <c r="K207" s="28"/>
      <c r="L207" s="28"/>
      <c r="M207" s="28"/>
      <c r="N207" s="28"/>
      <c r="O207" s="28"/>
      <c r="P207" s="28"/>
      <c r="Q207" s="28"/>
      <c r="R207" s="28"/>
      <c r="S207" s="28"/>
      <c r="T207" s="28"/>
    </row>
    <row r="208" spans="11:20" x14ac:dyDescent="0.25">
      <c r="K208" s="28"/>
      <c r="L208" s="28"/>
      <c r="M208" s="28"/>
      <c r="N208" s="28"/>
      <c r="O208" s="28"/>
      <c r="P208" s="28"/>
      <c r="Q208" s="28"/>
      <c r="R208" s="28"/>
      <c r="S208" s="28"/>
      <c r="T208" s="28"/>
    </row>
    <row r="209" spans="11:20" x14ac:dyDescent="0.25">
      <c r="K209" s="28"/>
      <c r="L209" s="28"/>
      <c r="M209" s="28"/>
      <c r="N209" s="28"/>
      <c r="O209" s="28"/>
      <c r="P209" s="28"/>
      <c r="Q209" s="28"/>
      <c r="R209" s="28"/>
      <c r="S209" s="28"/>
      <c r="T209" s="28"/>
    </row>
    <row r="210" spans="11:20" x14ac:dyDescent="0.25">
      <c r="K210" s="28"/>
      <c r="L210" s="28"/>
      <c r="M210" s="28"/>
      <c r="N210" s="28"/>
      <c r="O210" s="28"/>
      <c r="P210" s="28"/>
      <c r="Q210" s="28"/>
      <c r="R210" s="28"/>
      <c r="S210" s="28"/>
      <c r="T210" s="28"/>
    </row>
    <row r="211" spans="11:20" x14ac:dyDescent="0.25">
      <c r="K211" s="28"/>
      <c r="L211" s="28"/>
      <c r="M211" s="28"/>
      <c r="N211" s="28"/>
      <c r="O211" s="28"/>
      <c r="P211" s="28"/>
      <c r="Q211" s="28"/>
      <c r="R211" s="28"/>
      <c r="S211" s="28"/>
      <c r="T211" s="28"/>
    </row>
    <row r="212" spans="11:20" x14ac:dyDescent="0.25">
      <c r="K212" s="28"/>
      <c r="L212" s="28"/>
      <c r="M212" s="28"/>
      <c r="N212" s="28"/>
      <c r="O212" s="28"/>
      <c r="P212" s="28"/>
      <c r="Q212" s="28"/>
      <c r="R212" s="28"/>
      <c r="S212" s="28"/>
      <c r="T212" s="28"/>
    </row>
    <row r="213" spans="11:20" x14ac:dyDescent="0.25">
      <c r="K213" s="28"/>
      <c r="L213" s="28"/>
      <c r="M213" s="28"/>
      <c r="N213" s="28"/>
      <c r="O213" s="28"/>
      <c r="P213" s="28"/>
      <c r="Q213" s="28"/>
      <c r="R213" s="28"/>
      <c r="S213" s="28"/>
      <c r="T213" s="28"/>
    </row>
    <row r="214" spans="11:20" x14ac:dyDescent="0.25">
      <c r="K214" s="28"/>
      <c r="L214" s="28"/>
      <c r="M214" s="28"/>
      <c r="N214" s="28"/>
      <c r="O214" s="28"/>
      <c r="P214" s="28"/>
      <c r="Q214" s="28"/>
      <c r="R214" s="28"/>
      <c r="S214" s="28"/>
      <c r="T214" s="28"/>
    </row>
    <row r="215" spans="11:20" x14ac:dyDescent="0.25">
      <c r="K215" s="28"/>
      <c r="L215" s="28"/>
      <c r="M215" s="28"/>
      <c r="N215" s="28"/>
      <c r="O215" s="28"/>
      <c r="P215" s="28"/>
      <c r="Q215" s="28"/>
      <c r="R215" s="28"/>
      <c r="S215" s="28"/>
      <c r="T215" s="28"/>
    </row>
    <row r="216" spans="11:20" x14ac:dyDescent="0.25">
      <c r="K216" s="28"/>
      <c r="L216" s="28"/>
      <c r="M216" s="28"/>
      <c r="N216" s="28"/>
      <c r="O216" s="28"/>
      <c r="P216" s="28"/>
      <c r="Q216" s="28"/>
      <c r="R216" s="28"/>
      <c r="S216" s="28"/>
      <c r="T216" s="28"/>
    </row>
    <row r="217" spans="11:20" x14ac:dyDescent="0.25">
      <c r="K217" s="28"/>
      <c r="L217" s="28"/>
      <c r="M217" s="28"/>
      <c r="N217" s="28"/>
      <c r="O217" s="28"/>
      <c r="P217" s="28"/>
      <c r="Q217" s="28"/>
      <c r="R217" s="28"/>
      <c r="S217" s="28"/>
      <c r="T217" s="28"/>
    </row>
    <row r="218" spans="11:20" x14ac:dyDescent="0.25">
      <c r="K218" s="28"/>
      <c r="L218" s="28"/>
      <c r="M218" s="28"/>
      <c r="N218" s="28"/>
      <c r="O218" s="28"/>
      <c r="P218" s="28"/>
      <c r="Q218" s="28"/>
      <c r="R218" s="28"/>
      <c r="S218" s="28"/>
      <c r="T218" s="28"/>
    </row>
    <row r="219" spans="11:20" x14ac:dyDescent="0.25">
      <c r="K219" s="28"/>
      <c r="L219" s="28"/>
      <c r="M219" s="28"/>
      <c r="N219" s="28"/>
      <c r="O219" s="28"/>
      <c r="P219" s="28"/>
      <c r="Q219" s="28"/>
      <c r="R219" s="28"/>
      <c r="S219" s="28"/>
      <c r="T219" s="28"/>
    </row>
    <row r="220" spans="11:20" x14ac:dyDescent="0.25">
      <c r="K220" s="28"/>
      <c r="L220" s="28"/>
      <c r="M220" s="28"/>
      <c r="N220" s="28"/>
      <c r="O220" s="28"/>
      <c r="P220" s="28"/>
      <c r="Q220" s="28"/>
      <c r="R220" s="28"/>
      <c r="S220" s="28"/>
      <c r="T220" s="28"/>
    </row>
    <row r="221" spans="11:20" x14ac:dyDescent="0.25">
      <c r="K221" s="28"/>
      <c r="L221" s="28"/>
      <c r="M221" s="28"/>
      <c r="N221" s="28"/>
      <c r="O221" s="28"/>
      <c r="P221" s="28"/>
      <c r="Q221" s="28"/>
      <c r="R221" s="28"/>
      <c r="S221" s="28"/>
      <c r="T221" s="28"/>
    </row>
    <row r="222" spans="11:20" x14ac:dyDescent="0.25">
      <c r="K222" s="28"/>
      <c r="L222" s="28"/>
      <c r="M222" s="28"/>
      <c r="N222" s="28"/>
      <c r="O222" s="28"/>
      <c r="P222" s="28"/>
      <c r="Q222" s="28"/>
      <c r="R222" s="28"/>
      <c r="S222" s="28"/>
      <c r="T222" s="28"/>
    </row>
    <row r="223" spans="11:20" x14ac:dyDescent="0.25">
      <c r="K223" s="28"/>
      <c r="L223" s="28"/>
      <c r="M223" s="28"/>
      <c r="N223" s="28"/>
      <c r="O223" s="28"/>
      <c r="P223" s="28"/>
      <c r="Q223" s="28"/>
      <c r="R223" s="28"/>
      <c r="S223" s="28"/>
      <c r="T223" s="28"/>
    </row>
    <row r="224" spans="11:20" x14ac:dyDescent="0.25">
      <c r="K224" s="28"/>
      <c r="L224" s="28"/>
      <c r="M224" s="28"/>
      <c r="N224" s="28"/>
      <c r="O224" s="28"/>
      <c r="P224" s="28"/>
      <c r="Q224" s="28"/>
      <c r="R224" s="28"/>
      <c r="S224" s="28"/>
      <c r="T224" s="28"/>
    </row>
    <row r="225" spans="11:20" x14ac:dyDescent="0.25">
      <c r="K225" s="28"/>
      <c r="L225" s="28"/>
      <c r="M225" s="28"/>
      <c r="N225" s="28"/>
      <c r="O225" s="28"/>
      <c r="P225" s="28"/>
      <c r="Q225" s="28"/>
      <c r="R225" s="28"/>
      <c r="S225" s="28"/>
      <c r="T225" s="28"/>
    </row>
    <row r="226" spans="11:20" x14ac:dyDescent="0.25">
      <c r="K226" s="28"/>
      <c r="L226" s="28"/>
      <c r="M226" s="28"/>
      <c r="N226" s="28"/>
      <c r="O226" s="28"/>
      <c r="P226" s="28"/>
      <c r="Q226" s="28"/>
      <c r="R226" s="28"/>
      <c r="S226" s="28"/>
      <c r="T226" s="28"/>
    </row>
    <row r="227" spans="11:20" x14ac:dyDescent="0.25">
      <c r="K227" s="28"/>
      <c r="L227" s="28"/>
      <c r="M227" s="28"/>
      <c r="N227" s="28"/>
      <c r="O227" s="28"/>
      <c r="P227" s="28"/>
      <c r="Q227" s="28"/>
      <c r="R227" s="28"/>
      <c r="S227" s="28"/>
      <c r="T227" s="28"/>
    </row>
    <row r="228" spans="11:20" x14ac:dyDescent="0.25">
      <c r="K228" s="28"/>
      <c r="L228" s="28"/>
      <c r="M228" s="28"/>
      <c r="N228" s="28"/>
      <c r="O228" s="28"/>
      <c r="P228" s="28"/>
      <c r="Q228" s="28"/>
      <c r="R228" s="28"/>
      <c r="S228" s="28"/>
      <c r="T228" s="28"/>
    </row>
    <row r="229" spans="11:20" x14ac:dyDescent="0.25">
      <c r="K229" s="28"/>
      <c r="L229" s="28"/>
      <c r="M229" s="28"/>
      <c r="N229" s="28"/>
      <c r="O229" s="28"/>
      <c r="P229" s="28"/>
      <c r="Q229" s="28"/>
      <c r="R229" s="28"/>
      <c r="S229" s="28"/>
      <c r="T229" s="28"/>
    </row>
    <row r="230" spans="11:20" x14ac:dyDescent="0.25">
      <c r="K230" s="28"/>
      <c r="L230" s="28"/>
      <c r="M230" s="28"/>
      <c r="N230" s="28"/>
      <c r="O230" s="28"/>
      <c r="P230" s="28"/>
      <c r="Q230" s="28"/>
      <c r="R230" s="28"/>
      <c r="S230" s="28"/>
      <c r="T230" s="28"/>
    </row>
    <row r="231" spans="11:20" x14ac:dyDescent="0.25">
      <c r="K231" s="28"/>
      <c r="L231" s="28"/>
      <c r="M231" s="28"/>
      <c r="N231" s="28"/>
      <c r="O231" s="28"/>
      <c r="P231" s="28"/>
      <c r="Q231" s="28"/>
      <c r="R231" s="28"/>
      <c r="S231" s="28"/>
      <c r="T231" s="28"/>
    </row>
    <row r="232" spans="11:20" x14ac:dyDescent="0.25">
      <c r="K232" s="28"/>
      <c r="L232" s="28"/>
      <c r="M232" s="28"/>
      <c r="N232" s="28"/>
      <c r="O232" s="28"/>
      <c r="P232" s="28"/>
      <c r="Q232" s="28"/>
      <c r="R232" s="28"/>
      <c r="S232" s="28"/>
      <c r="T232" s="28"/>
    </row>
  </sheetData>
  <mergeCells count="13">
    <mergeCell ref="D2:J3"/>
    <mergeCell ref="H43:I43"/>
    <mergeCell ref="H48:I48"/>
    <mergeCell ref="K4:M4"/>
    <mergeCell ref="O4:Q4"/>
    <mergeCell ref="D4:J4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511811023622047" footer="0.511811023622047"/>
  <pageSetup paperSize="9" scale="2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179"/>
  <sheetViews>
    <sheetView topLeftCell="A36" zoomScaleNormal="100" workbookViewId="0">
      <selection activeCell="L39" sqref="L39"/>
    </sheetView>
  </sheetViews>
  <sheetFormatPr defaultColWidth="8.7109375" defaultRowHeight="15" x14ac:dyDescent="0.25"/>
  <cols>
    <col min="4" max="4" width="6" style="1" customWidth="1"/>
    <col min="5" max="5" width="21.42578125" customWidth="1"/>
    <col min="6" max="6" width="10.5703125" customWidth="1"/>
    <col min="8" max="8" width="11.28515625" customWidth="1"/>
    <col min="9" max="9" width="11.5703125" customWidth="1"/>
    <col min="10" max="10" width="13.5703125" customWidth="1"/>
    <col min="11" max="11" width="12.7109375" customWidth="1"/>
    <col min="12" max="12" width="14.42578125" customWidth="1"/>
    <col min="13" max="13" width="17.7109375" customWidth="1"/>
    <col min="15" max="15" width="13.5703125" customWidth="1"/>
    <col min="16" max="16" width="14.85546875" customWidth="1"/>
    <col min="17" max="17" width="16.5703125" customWidth="1"/>
  </cols>
  <sheetData>
    <row r="1" spans="1:21" ht="15.75" thickBot="1" x14ac:dyDescent="0.3"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ht="15" customHeight="1" x14ac:dyDescent="0.25">
      <c r="A2" s="47" t="s">
        <v>202</v>
      </c>
      <c r="B2" s="5"/>
      <c r="C2" s="5"/>
      <c r="D2" s="131" t="s">
        <v>209</v>
      </c>
      <c r="E2" s="132"/>
      <c r="F2" s="132"/>
      <c r="G2" s="132"/>
      <c r="H2" s="132"/>
      <c r="I2" s="132"/>
      <c r="J2" s="133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ht="26.25" customHeight="1" thickBot="1" x14ac:dyDescent="0.3">
      <c r="D3" s="134"/>
      <c r="E3" s="135"/>
      <c r="F3" s="135"/>
      <c r="G3" s="135"/>
      <c r="H3" s="135"/>
      <c r="I3" s="135"/>
      <c r="J3" s="136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27" customHeight="1" thickBot="1" x14ac:dyDescent="0.3">
      <c r="D4" s="139" t="s">
        <v>220</v>
      </c>
      <c r="E4" s="140"/>
      <c r="F4" s="140"/>
      <c r="G4" s="140"/>
      <c r="H4" s="140"/>
      <c r="I4" s="140"/>
      <c r="J4" s="141"/>
      <c r="K4" s="123"/>
      <c r="L4" s="123"/>
      <c r="M4" s="123"/>
      <c r="N4" s="28"/>
      <c r="O4" s="123"/>
      <c r="P4" s="123"/>
      <c r="Q4" s="123"/>
      <c r="R4" s="28"/>
      <c r="S4" s="28"/>
      <c r="T4" s="28"/>
      <c r="U4" s="28"/>
    </row>
    <row r="5" spans="1:21" ht="22.9" customHeight="1" x14ac:dyDescent="0.25">
      <c r="D5" s="161" t="s">
        <v>0</v>
      </c>
      <c r="E5" s="149" t="s">
        <v>1</v>
      </c>
      <c r="F5" s="149" t="s">
        <v>2</v>
      </c>
      <c r="G5" s="149" t="s">
        <v>182</v>
      </c>
      <c r="H5" s="150" t="s">
        <v>214</v>
      </c>
      <c r="I5" s="150" t="s">
        <v>184</v>
      </c>
      <c r="J5" s="151" t="s">
        <v>221</v>
      </c>
      <c r="K5" s="34"/>
      <c r="L5" s="34"/>
      <c r="M5" s="34"/>
      <c r="N5" s="28"/>
      <c r="O5" s="34"/>
      <c r="P5" s="34"/>
      <c r="Q5" s="34"/>
      <c r="R5" s="28"/>
      <c r="S5" s="28"/>
      <c r="T5" s="28"/>
      <c r="U5" s="28"/>
    </row>
    <row r="6" spans="1:21" ht="33" customHeight="1" thickBot="1" x14ac:dyDescent="0.3">
      <c r="D6" s="156"/>
      <c r="E6" s="157"/>
      <c r="F6" s="157"/>
      <c r="G6" s="157"/>
      <c r="H6" s="158"/>
      <c r="I6" s="158"/>
      <c r="J6" s="162" t="s">
        <v>3</v>
      </c>
      <c r="K6" s="35"/>
      <c r="L6" s="34"/>
      <c r="M6" s="34"/>
      <c r="N6" s="28"/>
      <c r="O6" s="35"/>
      <c r="P6" s="34"/>
      <c r="Q6" s="34"/>
      <c r="R6" s="28"/>
      <c r="S6" s="28"/>
      <c r="T6" s="28"/>
      <c r="U6" s="28"/>
    </row>
    <row r="7" spans="1:21" x14ac:dyDescent="0.25">
      <c r="D7" s="109">
        <v>1</v>
      </c>
      <c r="E7" s="103" t="s">
        <v>98</v>
      </c>
      <c r="F7" s="110" t="s">
        <v>6</v>
      </c>
      <c r="G7" s="111">
        <v>35</v>
      </c>
      <c r="H7" s="112"/>
      <c r="I7" s="112">
        <v>0</v>
      </c>
      <c r="J7" s="113">
        <f t="shared" ref="J7:J39" si="0">(SUM(G7*H7))</f>
        <v>0</v>
      </c>
      <c r="K7" s="35"/>
      <c r="L7" s="34"/>
      <c r="M7" s="34"/>
      <c r="N7" s="28"/>
      <c r="O7" s="35"/>
      <c r="P7" s="34"/>
      <c r="Q7" s="34"/>
      <c r="R7" s="28"/>
      <c r="S7" s="28"/>
      <c r="T7" s="28"/>
      <c r="U7" s="28"/>
    </row>
    <row r="8" spans="1:21" ht="26.25" x14ac:dyDescent="0.25">
      <c r="D8" s="9">
        <v>2</v>
      </c>
      <c r="E8" s="16" t="s">
        <v>99</v>
      </c>
      <c r="F8" s="7" t="s">
        <v>6</v>
      </c>
      <c r="G8" s="54">
        <v>15</v>
      </c>
      <c r="H8" s="8"/>
      <c r="I8" s="8">
        <v>0</v>
      </c>
      <c r="J8" s="10">
        <f t="shared" si="0"/>
        <v>0</v>
      </c>
      <c r="K8" s="35"/>
      <c r="L8" s="34"/>
      <c r="M8" s="34"/>
      <c r="N8" s="28"/>
      <c r="O8" s="35"/>
      <c r="P8" s="34"/>
      <c r="Q8" s="34"/>
      <c r="R8" s="28"/>
      <c r="S8" s="28"/>
      <c r="T8" s="28"/>
      <c r="U8" s="28"/>
    </row>
    <row r="9" spans="1:21" x14ac:dyDescent="0.25">
      <c r="D9" s="9">
        <v>3</v>
      </c>
      <c r="E9" s="18" t="s">
        <v>100</v>
      </c>
      <c r="F9" s="7" t="s">
        <v>6</v>
      </c>
      <c r="G9" s="54">
        <v>52</v>
      </c>
      <c r="H9" s="8"/>
      <c r="I9" s="8">
        <v>0</v>
      </c>
      <c r="J9" s="10">
        <f t="shared" si="0"/>
        <v>0</v>
      </c>
      <c r="K9" s="35"/>
      <c r="L9" s="34"/>
      <c r="M9" s="34"/>
      <c r="N9" s="28"/>
      <c r="O9" s="35"/>
      <c r="P9" s="34"/>
      <c r="Q9" s="34"/>
      <c r="R9" s="28"/>
      <c r="S9" s="28"/>
      <c r="T9" s="28"/>
      <c r="U9" s="28"/>
    </row>
    <row r="10" spans="1:21" x14ac:dyDescent="0.25">
      <c r="D10" s="9">
        <v>4</v>
      </c>
      <c r="E10" s="6" t="s">
        <v>101</v>
      </c>
      <c r="F10" s="7" t="s">
        <v>6</v>
      </c>
      <c r="G10" s="54">
        <v>87</v>
      </c>
      <c r="H10" s="8"/>
      <c r="I10" s="8">
        <v>0</v>
      </c>
      <c r="J10" s="10">
        <f t="shared" si="0"/>
        <v>0</v>
      </c>
      <c r="K10" s="36"/>
      <c r="L10" s="34"/>
      <c r="M10" s="34"/>
      <c r="N10" s="28"/>
      <c r="O10" s="36"/>
      <c r="P10" s="34"/>
      <c r="Q10" s="34"/>
      <c r="R10" s="28"/>
      <c r="S10" s="28"/>
      <c r="T10" s="28"/>
      <c r="U10" s="28"/>
    </row>
    <row r="11" spans="1:21" x14ac:dyDescent="0.25">
      <c r="D11" s="9">
        <v>5</v>
      </c>
      <c r="E11" s="6" t="s">
        <v>102</v>
      </c>
      <c r="F11" s="7" t="s">
        <v>6</v>
      </c>
      <c r="G11" s="54">
        <v>55</v>
      </c>
      <c r="H11" s="8"/>
      <c r="I11" s="8">
        <v>0</v>
      </c>
      <c r="J11" s="10">
        <f t="shared" si="0"/>
        <v>0</v>
      </c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</row>
    <row r="12" spans="1:21" x14ac:dyDescent="0.25">
      <c r="D12" s="9">
        <v>6</v>
      </c>
      <c r="E12" s="6" t="s">
        <v>103</v>
      </c>
      <c r="F12" s="7" t="s">
        <v>6</v>
      </c>
      <c r="G12" s="54">
        <v>125</v>
      </c>
      <c r="H12" s="8"/>
      <c r="I12" s="8">
        <v>0</v>
      </c>
      <c r="J12" s="10">
        <f t="shared" si="0"/>
        <v>0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</row>
    <row r="13" spans="1:21" ht="26.25" x14ac:dyDescent="0.25">
      <c r="D13" s="9">
        <v>7</v>
      </c>
      <c r="E13" s="16" t="s">
        <v>104</v>
      </c>
      <c r="F13" s="7" t="s">
        <v>6</v>
      </c>
      <c r="G13" s="54">
        <v>60</v>
      </c>
      <c r="H13" s="8"/>
      <c r="I13" s="8">
        <v>0</v>
      </c>
      <c r="J13" s="10">
        <f t="shared" si="0"/>
        <v>0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</row>
    <row r="14" spans="1:21" ht="26.25" x14ac:dyDescent="0.25">
      <c r="D14" s="9">
        <v>8</v>
      </c>
      <c r="E14" s="16" t="s">
        <v>105</v>
      </c>
      <c r="F14" s="7" t="s">
        <v>6</v>
      </c>
      <c r="G14" s="54">
        <v>138</v>
      </c>
      <c r="H14" s="8"/>
      <c r="I14" s="8">
        <v>0</v>
      </c>
      <c r="J14" s="10">
        <f t="shared" si="0"/>
        <v>0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</row>
    <row r="15" spans="1:21" ht="26.25" x14ac:dyDescent="0.25">
      <c r="D15" s="9">
        <v>9</v>
      </c>
      <c r="E15" s="16" t="s">
        <v>106</v>
      </c>
      <c r="F15" s="7" t="s">
        <v>6</v>
      </c>
      <c r="G15" s="54">
        <v>110</v>
      </c>
      <c r="H15" s="8"/>
      <c r="I15" s="8">
        <v>0</v>
      </c>
      <c r="J15" s="10">
        <f t="shared" si="0"/>
        <v>0</v>
      </c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</row>
    <row r="16" spans="1:21" x14ac:dyDescent="0.25">
      <c r="D16" s="9">
        <v>10</v>
      </c>
      <c r="E16" s="6" t="s">
        <v>107</v>
      </c>
      <c r="F16" s="7" t="s">
        <v>6</v>
      </c>
      <c r="G16" s="54">
        <v>58</v>
      </c>
      <c r="H16" s="8"/>
      <c r="I16" s="8">
        <v>0</v>
      </c>
      <c r="J16" s="10">
        <f t="shared" si="0"/>
        <v>0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</row>
    <row r="17" spans="4:21" x14ac:dyDescent="0.25">
      <c r="D17" s="9">
        <v>11</v>
      </c>
      <c r="E17" s="6" t="s">
        <v>108</v>
      </c>
      <c r="F17" s="7" t="s">
        <v>6</v>
      </c>
      <c r="G17" s="54">
        <v>55</v>
      </c>
      <c r="H17" s="8"/>
      <c r="I17" s="8">
        <v>0</v>
      </c>
      <c r="J17" s="10">
        <f t="shared" si="0"/>
        <v>0</v>
      </c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</row>
    <row r="18" spans="4:21" x14ac:dyDescent="0.25">
      <c r="D18" s="9">
        <v>12</v>
      </c>
      <c r="E18" s="6" t="s">
        <v>109</v>
      </c>
      <c r="F18" s="7" t="s">
        <v>6</v>
      </c>
      <c r="G18" s="54">
        <v>53</v>
      </c>
      <c r="H18" s="8"/>
      <c r="I18" s="8">
        <v>0</v>
      </c>
      <c r="J18" s="10">
        <f t="shared" si="0"/>
        <v>0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</row>
    <row r="19" spans="4:21" ht="26.25" x14ac:dyDescent="0.25">
      <c r="D19" s="9">
        <v>13</v>
      </c>
      <c r="E19" s="16" t="s">
        <v>110</v>
      </c>
      <c r="F19" s="7" t="s">
        <v>6</v>
      </c>
      <c r="G19" s="54">
        <v>100</v>
      </c>
      <c r="H19" s="8"/>
      <c r="I19" s="8">
        <v>0</v>
      </c>
      <c r="J19" s="10">
        <f t="shared" si="0"/>
        <v>0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</row>
    <row r="20" spans="4:21" ht="26.25" x14ac:dyDescent="0.25">
      <c r="D20" s="9">
        <v>14</v>
      </c>
      <c r="E20" s="16" t="s">
        <v>111</v>
      </c>
      <c r="F20" s="7" t="s">
        <v>6</v>
      </c>
      <c r="G20" s="54">
        <v>48</v>
      </c>
      <c r="H20" s="8"/>
      <c r="I20" s="8">
        <v>0</v>
      </c>
      <c r="J20" s="10">
        <f t="shared" si="0"/>
        <v>0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</row>
    <row r="21" spans="4:21" ht="26.25" x14ac:dyDescent="0.25">
      <c r="D21" s="9">
        <v>15</v>
      </c>
      <c r="E21" s="16" t="s">
        <v>112</v>
      </c>
      <c r="F21" s="7" t="s">
        <v>6</v>
      </c>
      <c r="G21" s="54">
        <v>58</v>
      </c>
      <c r="H21" s="8"/>
      <c r="I21" s="8">
        <v>0</v>
      </c>
      <c r="J21" s="10">
        <f t="shared" si="0"/>
        <v>0</v>
      </c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</row>
    <row r="22" spans="4:21" x14ac:dyDescent="0.25">
      <c r="D22" s="9">
        <v>16</v>
      </c>
      <c r="E22" s="6" t="s">
        <v>113</v>
      </c>
      <c r="F22" s="7" t="s">
        <v>6</v>
      </c>
      <c r="G22" s="54">
        <v>37</v>
      </c>
      <c r="H22" s="8"/>
      <c r="I22" s="8">
        <v>0</v>
      </c>
      <c r="J22" s="10">
        <f t="shared" si="0"/>
        <v>0</v>
      </c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</row>
    <row r="23" spans="4:21" x14ac:dyDescent="0.25">
      <c r="D23" s="9">
        <v>17</v>
      </c>
      <c r="E23" s="6" t="s">
        <v>114</v>
      </c>
      <c r="F23" s="7" t="s">
        <v>6</v>
      </c>
      <c r="G23" s="54">
        <v>67</v>
      </c>
      <c r="H23" s="8"/>
      <c r="I23" s="8">
        <v>0</v>
      </c>
      <c r="J23" s="10">
        <f t="shared" si="0"/>
        <v>0</v>
      </c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</row>
    <row r="24" spans="4:21" x14ac:dyDescent="0.25">
      <c r="D24" s="9">
        <v>18</v>
      </c>
      <c r="E24" s="6" t="s">
        <v>115</v>
      </c>
      <c r="F24" s="7" t="s">
        <v>6</v>
      </c>
      <c r="G24" s="54">
        <v>187</v>
      </c>
      <c r="H24" s="8"/>
      <c r="I24" s="8">
        <v>0</v>
      </c>
      <c r="J24" s="10">
        <f t="shared" si="0"/>
        <v>0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</row>
    <row r="25" spans="4:21" x14ac:dyDescent="0.25">
      <c r="D25" s="9">
        <v>19</v>
      </c>
      <c r="E25" s="6" t="s">
        <v>116</v>
      </c>
      <c r="F25" s="7" t="s">
        <v>6</v>
      </c>
      <c r="G25" s="54">
        <v>7</v>
      </c>
      <c r="H25" s="8"/>
      <c r="I25" s="8">
        <v>0</v>
      </c>
      <c r="J25" s="10">
        <f t="shared" si="0"/>
        <v>0</v>
      </c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</row>
    <row r="26" spans="4:21" x14ac:dyDescent="0.25">
      <c r="D26" s="9">
        <v>20</v>
      </c>
      <c r="E26" s="6" t="s">
        <v>117</v>
      </c>
      <c r="F26" s="7" t="s">
        <v>6</v>
      </c>
      <c r="G26" s="54">
        <v>28</v>
      </c>
      <c r="H26" s="8"/>
      <c r="I26" s="8">
        <v>0</v>
      </c>
      <c r="J26" s="10">
        <f t="shared" si="0"/>
        <v>0</v>
      </c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</row>
    <row r="27" spans="4:21" ht="26.25" x14ac:dyDescent="0.25">
      <c r="D27" s="9">
        <v>21</v>
      </c>
      <c r="E27" s="16" t="s">
        <v>118</v>
      </c>
      <c r="F27" s="7" t="s">
        <v>6</v>
      </c>
      <c r="G27" s="54">
        <v>415</v>
      </c>
      <c r="H27" s="8"/>
      <c r="I27" s="8">
        <v>0</v>
      </c>
      <c r="J27" s="10">
        <f t="shared" si="0"/>
        <v>0</v>
      </c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</row>
    <row r="28" spans="4:21" x14ac:dyDescent="0.25">
      <c r="D28" s="9">
        <v>22</v>
      </c>
      <c r="E28" s="6" t="s">
        <v>119</v>
      </c>
      <c r="F28" s="7" t="s">
        <v>6</v>
      </c>
      <c r="G28" s="54">
        <v>21</v>
      </c>
      <c r="H28" s="8"/>
      <c r="I28" s="8">
        <v>0</v>
      </c>
      <c r="J28" s="10">
        <f t="shared" si="0"/>
        <v>0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</row>
    <row r="29" spans="4:21" x14ac:dyDescent="0.25">
      <c r="D29" s="9">
        <v>23</v>
      </c>
      <c r="E29" s="6" t="s">
        <v>120</v>
      </c>
      <c r="F29" s="7" t="s">
        <v>6</v>
      </c>
      <c r="G29" s="54">
        <v>45</v>
      </c>
      <c r="H29" s="8"/>
      <c r="I29" s="8">
        <v>0</v>
      </c>
      <c r="J29" s="10">
        <f t="shared" si="0"/>
        <v>0</v>
      </c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</row>
    <row r="30" spans="4:21" x14ac:dyDescent="0.25">
      <c r="D30" s="9">
        <v>24</v>
      </c>
      <c r="E30" s="6" t="s">
        <v>121</v>
      </c>
      <c r="F30" s="7" t="s">
        <v>6</v>
      </c>
      <c r="G30" s="54">
        <v>33</v>
      </c>
      <c r="H30" s="8"/>
      <c r="I30" s="8">
        <v>0</v>
      </c>
      <c r="J30" s="10">
        <f t="shared" si="0"/>
        <v>0</v>
      </c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</row>
    <row r="31" spans="4:21" x14ac:dyDescent="0.25">
      <c r="D31" s="9">
        <v>25</v>
      </c>
      <c r="E31" s="6" t="s">
        <v>122</v>
      </c>
      <c r="F31" s="7" t="s">
        <v>6</v>
      </c>
      <c r="G31" s="54">
        <v>35</v>
      </c>
      <c r="H31" s="8"/>
      <c r="I31" s="8">
        <v>0</v>
      </c>
      <c r="J31" s="10">
        <f t="shared" si="0"/>
        <v>0</v>
      </c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</row>
    <row r="32" spans="4:21" x14ac:dyDescent="0.25">
      <c r="D32" s="9">
        <v>26</v>
      </c>
      <c r="E32" s="6" t="s">
        <v>123</v>
      </c>
      <c r="F32" s="7" t="s">
        <v>6</v>
      </c>
      <c r="G32" s="54">
        <v>35</v>
      </c>
      <c r="H32" s="8"/>
      <c r="I32" s="8">
        <v>0</v>
      </c>
      <c r="J32" s="10">
        <f t="shared" si="0"/>
        <v>0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</row>
    <row r="33" spans="4:21" x14ac:dyDescent="0.25">
      <c r="D33" s="9">
        <v>27</v>
      </c>
      <c r="E33" s="6" t="s">
        <v>124</v>
      </c>
      <c r="F33" s="7" t="s">
        <v>6</v>
      </c>
      <c r="G33" s="54">
        <v>73</v>
      </c>
      <c r="H33" s="8"/>
      <c r="I33" s="8">
        <v>0</v>
      </c>
      <c r="J33" s="10">
        <f t="shared" si="0"/>
        <v>0</v>
      </c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</row>
    <row r="34" spans="4:21" x14ac:dyDescent="0.25">
      <c r="D34" s="9">
        <v>28</v>
      </c>
      <c r="E34" s="6" t="s">
        <v>125</v>
      </c>
      <c r="F34" s="7" t="s">
        <v>6</v>
      </c>
      <c r="G34" s="54">
        <v>4</v>
      </c>
      <c r="H34" s="8"/>
      <c r="I34" s="8">
        <v>0</v>
      </c>
      <c r="J34" s="10">
        <f t="shared" si="0"/>
        <v>0</v>
      </c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</row>
    <row r="35" spans="4:21" x14ac:dyDescent="0.25">
      <c r="D35" s="9">
        <v>29</v>
      </c>
      <c r="E35" s="6" t="s">
        <v>126</v>
      </c>
      <c r="F35" s="7" t="s">
        <v>6</v>
      </c>
      <c r="G35" s="54">
        <v>45</v>
      </c>
      <c r="H35" s="8"/>
      <c r="I35" s="8">
        <v>0</v>
      </c>
      <c r="J35" s="10">
        <f t="shared" si="0"/>
        <v>0</v>
      </c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</row>
    <row r="36" spans="4:21" x14ac:dyDescent="0.25">
      <c r="D36" s="9">
        <v>30</v>
      </c>
      <c r="E36" s="6" t="s">
        <v>127</v>
      </c>
      <c r="F36" s="7" t="s">
        <v>6</v>
      </c>
      <c r="G36" s="54">
        <v>43</v>
      </c>
      <c r="H36" s="8"/>
      <c r="I36" s="8">
        <v>0</v>
      </c>
      <c r="J36" s="10">
        <f t="shared" si="0"/>
        <v>0</v>
      </c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</row>
    <row r="37" spans="4:21" ht="26.25" x14ac:dyDescent="0.25">
      <c r="D37" s="9">
        <v>31</v>
      </c>
      <c r="E37" s="19" t="s">
        <v>128</v>
      </c>
      <c r="F37" s="7" t="s">
        <v>6</v>
      </c>
      <c r="G37" s="54">
        <v>50</v>
      </c>
      <c r="H37" s="8"/>
      <c r="I37" s="8">
        <v>0</v>
      </c>
      <c r="J37" s="10">
        <f t="shared" si="0"/>
        <v>0</v>
      </c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</row>
    <row r="38" spans="4:21" ht="26.25" x14ac:dyDescent="0.25">
      <c r="D38" s="9">
        <v>32</v>
      </c>
      <c r="E38" s="16" t="s">
        <v>129</v>
      </c>
      <c r="F38" s="7" t="s">
        <v>6</v>
      </c>
      <c r="G38" s="54">
        <v>12</v>
      </c>
      <c r="H38" s="8"/>
      <c r="I38" s="8">
        <v>0</v>
      </c>
      <c r="J38" s="10">
        <f t="shared" si="0"/>
        <v>0</v>
      </c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</row>
    <row r="39" spans="4:21" ht="16.350000000000001" customHeight="1" thickBot="1" x14ac:dyDescent="0.3">
      <c r="D39" s="11">
        <v>33</v>
      </c>
      <c r="E39" s="12" t="s">
        <v>130</v>
      </c>
      <c r="F39" s="13" t="s">
        <v>6</v>
      </c>
      <c r="G39" s="55">
        <v>83</v>
      </c>
      <c r="H39" s="14"/>
      <c r="I39" s="14">
        <v>0</v>
      </c>
      <c r="J39" s="15">
        <f t="shared" si="0"/>
        <v>0</v>
      </c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</row>
    <row r="40" spans="4:21" ht="15.75" thickBot="1" x14ac:dyDescent="0.3">
      <c r="H40" s="137" t="s">
        <v>141</v>
      </c>
      <c r="I40" s="138"/>
      <c r="J40" s="81">
        <f>SUM(J7:J39)</f>
        <v>0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</row>
    <row r="41" spans="4:21" x14ac:dyDescent="0.25">
      <c r="H41" s="39" t="s">
        <v>186</v>
      </c>
      <c r="I41" s="43">
        <v>0</v>
      </c>
      <c r="J41" s="65">
        <f>(J39+J38+J37+J36+J35+J34+J33+J32+J31+J30+J29+J28+J27+J26+J25+J24+J23+J22+J21+J20+J19+J18+J17+J16+J15+J14+J13+J12+J11+J10+J9+J8+J7)</f>
        <v>0</v>
      </c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</row>
    <row r="42" spans="4:21" x14ac:dyDescent="0.25">
      <c r="H42" s="39"/>
      <c r="I42" s="44">
        <v>0.05</v>
      </c>
      <c r="J42" s="66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</row>
    <row r="43" spans="4:21" x14ac:dyDescent="0.25">
      <c r="H43" s="39"/>
      <c r="I43" s="44">
        <v>0.08</v>
      </c>
      <c r="J43" s="66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</row>
    <row r="44" spans="4:21" ht="15.75" thickBot="1" x14ac:dyDescent="0.3">
      <c r="H44" s="39"/>
      <c r="I44" s="45">
        <v>0.23</v>
      </c>
      <c r="J44" s="72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</row>
    <row r="45" spans="4:21" ht="15.75" thickBot="1" x14ac:dyDescent="0.3">
      <c r="H45" s="137" t="s">
        <v>142</v>
      </c>
      <c r="I45" s="138"/>
      <c r="J45" s="41">
        <f>SUM(J41:J44)</f>
        <v>0</v>
      </c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</row>
    <row r="46" spans="4:21" x14ac:dyDescent="0.25"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</row>
    <row r="47" spans="4:21" x14ac:dyDescent="0.25"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</row>
    <row r="48" spans="4:21" x14ac:dyDescent="0.25"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</row>
    <row r="49" spans="11:21" x14ac:dyDescent="0.25"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</row>
    <row r="50" spans="11:21" x14ac:dyDescent="0.25"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</row>
    <row r="51" spans="11:21" x14ac:dyDescent="0.25"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</row>
    <row r="52" spans="11:21" x14ac:dyDescent="0.25"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</row>
    <row r="53" spans="11:21" x14ac:dyDescent="0.25"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</row>
    <row r="54" spans="11:21" x14ac:dyDescent="0.25"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</row>
    <row r="55" spans="11:21" x14ac:dyDescent="0.25"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</row>
    <row r="56" spans="11:21" x14ac:dyDescent="0.25"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</row>
    <row r="57" spans="11:21" x14ac:dyDescent="0.25"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</row>
    <row r="58" spans="11:21" x14ac:dyDescent="0.25"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</row>
    <row r="59" spans="11:21" x14ac:dyDescent="0.25"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</row>
    <row r="60" spans="11:21" x14ac:dyDescent="0.25"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</row>
    <row r="61" spans="11:21" x14ac:dyDescent="0.25"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</row>
    <row r="62" spans="11:21" x14ac:dyDescent="0.25"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</row>
    <row r="63" spans="11:21" x14ac:dyDescent="0.25"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</row>
    <row r="64" spans="11:21" x14ac:dyDescent="0.25"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</row>
    <row r="65" spans="11:21" x14ac:dyDescent="0.25"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</row>
    <row r="66" spans="11:21" x14ac:dyDescent="0.25"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</row>
    <row r="67" spans="11:21" x14ac:dyDescent="0.25"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</row>
    <row r="68" spans="11:21" x14ac:dyDescent="0.25"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</row>
    <row r="69" spans="11:21" x14ac:dyDescent="0.25"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</row>
    <row r="70" spans="11:21" x14ac:dyDescent="0.25"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</row>
    <row r="71" spans="11:21" x14ac:dyDescent="0.25"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</row>
    <row r="72" spans="11:21" x14ac:dyDescent="0.25"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</row>
    <row r="73" spans="11:21" x14ac:dyDescent="0.25"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</row>
    <row r="74" spans="11:21" x14ac:dyDescent="0.25"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</row>
    <row r="75" spans="11:21" x14ac:dyDescent="0.25"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</row>
    <row r="76" spans="11:21" x14ac:dyDescent="0.25"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</row>
    <row r="77" spans="11:21" x14ac:dyDescent="0.25"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</row>
    <row r="78" spans="11:21" x14ac:dyDescent="0.25"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</row>
    <row r="79" spans="11:21" x14ac:dyDescent="0.25"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</row>
    <row r="80" spans="11:21" x14ac:dyDescent="0.25"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</row>
    <row r="81" spans="11:21" x14ac:dyDescent="0.25"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</row>
    <row r="82" spans="11:21" x14ac:dyDescent="0.25"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</row>
    <row r="83" spans="11:21" x14ac:dyDescent="0.25"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</row>
    <row r="84" spans="11:21" x14ac:dyDescent="0.25"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</row>
    <row r="85" spans="11:21" x14ac:dyDescent="0.25"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</row>
    <row r="86" spans="11:21" x14ac:dyDescent="0.25"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</row>
    <row r="87" spans="11:21" x14ac:dyDescent="0.25"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</row>
    <row r="88" spans="11:21" x14ac:dyDescent="0.25"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</row>
    <row r="89" spans="11:21" x14ac:dyDescent="0.25"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spans="11:21" x14ac:dyDescent="0.25"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</row>
    <row r="91" spans="11:21" x14ac:dyDescent="0.25"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</row>
    <row r="92" spans="11:21" x14ac:dyDescent="0.25"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</row>
    <row r="93" spans="11:21" x14ac:dyDescent="0.25"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spans="11:21" x14ac:dyDescent="0.25"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</row>
    <row r="95" spans="11:21" x14ac:dyDescent="0.25"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</row>
    <row r="96" spans="11:21" x14ac:dyDescent="0.25"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spans="11:21" x14ac:dyDescent="0.25"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11:21" x14ac:dyDescent="0.25"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</row>
    <row r="99" spans="11:21" x14ac:dyDescent="0.25"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</row>
    <row r="100" spans="11:21" x14ac:dyDescent="0.25"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</row>
    <row r="101" spans="11:21" x14ac:dyDescent="0.25"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</row>
    <row r="102" spans="11:21" x14ac:dyDescent="0.25"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</row>
    <row r="103" spans="11:21" x14ac:dyDescent="0.25"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</row>
    <row r="104" spans="11:21" x14ac:dyDescent="0.25"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</row>
    <row r="105" spans="11:21" x14ac:dyDescent="0.25"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</row>
    <row r="106" spans="11:21" x14ac:dyDescent="0.25"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</row>
    <row r="107" spans="11:21" x14ac:dyDescent="0.25"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</row>
    <row r="108" spans="11:21" x14ac:dyDescent="0.25"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</row>
    <row r="109" spans="11:21" x14ac:dyDescent="0.25"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</row>
    <row r="110" spans="11:21" x14ac:dyDescent="0.25"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11:21" x14ac:dyDescent="0.25"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11:21" x14ac:dyDescent="0.25"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</row>
    <row r="113" spans="11:21" x14ac:dyDescent="0.25"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</row>
    <row r="114" spans="11:21" x14ac:dyDescent="0.25"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</row>
    <row r="115" spans="11:21" x14ac:dyDescent="0.25"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</row>
    <row r="116" spans="11:21" x14ac:dyDescent="0.25"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11:21" x14ac:dyDescent="0.25"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</row>
    <row r="118" spans="11:21" x14ac:dyDescent="0.25"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</row>
    <row r="119" spans="11:21" x14ac:dyDescent="0.25"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11:21" x14ac:dyDescent="0.25"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</row>
    <row r="121" spans="11:21" x14ac:dyDescent="0.25"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</row>
    <row r="122" spans="11:21" x14ac:dyDescent="0.25"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</row>
    <row r="123" spans="11:21" x14ac:dyDescent="0.25"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</row>
    <row r="124" spans="11:21" x14ac:dyDescent="0.25"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</row>
    <row r="125" spans="11:21" x14ac:dyDescent="0.25"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</row>
    <row r="126" spans="11:21" x14ac:dyDescent="0.25"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</row>
    <row r="127" spans="11:21" x14ac:dyDescent="0.25"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</row>
    <row r="128" spans="11:21" x14ac:dyDescent="0.25"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11:21" x14ac:dyDescent="0.25"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11:21" x14ac:dyDescent="0.25"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</row>
    <row r="131" spans="11:21" x14ac:dyDescent="0.25"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</row>
    <row r="132" spans="11:21" x14ac:dyDescent="0.25"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</row>
    <row r="133" spans="11:21" x14ac:dyDescent="0.25"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</row>
    <row r="134" spans="11:21" x14ac:dyDescent="0.25"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</row>
    <row r="135" spans="11:21" x14ac:dyDescent="0.25"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</row>
    <row r="136" spans="11:21" x14ac:dyDescent="0.25"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</row>
    <row r="137" spans="11:21" x14ac:dyDescent="0.25"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</row>
    <row r="138" spans="11:21" x14ac:dyDescent="0.25"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</row>
    <row r="139" spans="11:21" x14ac:dyDescent="0.25"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</row>
    <row r="140" spans="11:21" x14ac:dyDescent="0.25"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</row>
    <row r="141" spans="11:21" x14ac:dyDescent="0.25"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</row>
    <row r="142" spans="11:21" x14ac:dyDescent="0.25"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</row>
    <row r="143" spans="11:21" x14ac:dyDescent="0.25"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</row>
    <row r="144" spans="11:21" x14ac:dyDescent="0.25"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</row>
    <row r="145" spans="11:21" x14ac:dyDescent="0.25"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</row>
    <row r="146" spans="11:21" x14ac:dyDescent="0.25"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</row>
    <row r="147" spans="11:21" x14ac:dyDescent="0.25"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</row>
    <row r="148" spans="11:21" x14ac:dyDescent="0.25"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</row>
    <row r="149" spans="11:21" x14ac:dyDescent="0.25"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</row>
    <row r="150" spans="11:21" x14ac:dyDescent="0.25"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</row>
    <row r="151" spans="11:21" x14ac:dyDescent="0.25"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</row>
    <row r="152" spans="11:21" x14ac:dyDescent="0.25"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</row>
    <row r="153" spans="11:21" x14ac:dyDescent="0.25"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</row>
    <row r="154" spans="11:21" x14ac:dyDescent="0.25"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</row>
    <row r="155" spans="11:21" x14ac:dyDescent="0.25"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</row>
    <row r="156" spans="11:21" x14ac:dyDescent="0.25"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</row>
    <row r="157" spans="11:21" x14ac:dyDescent="0.25"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</row>
    <row r="158" spans="11:21" x14ac:dyDescent="0.25"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</row>
    <row r="159" spans="11:21" x14ac:dyDescent="0.25"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</row>
    <row r="160" spans="11:21" x14ac:dyDescent="0.25"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</row>
    <row r="161" spans="11:21" x14ac:dyDescent="0.25"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</row>
    <row r="162" spans="11:21" x14ac:dyDescent="0.25"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</row>
    <row r="163" spans="11:21" x14ac:dyDescent="0.25"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</row>
    <row r="164" spans="11:21" x14ac:dyDescent="0.25"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</row>
    <row r="165" spans="11:21" x14ac:dyDescent="0.25"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</row>
    <row r="166" spans="11:21" x14ac:dyDescent="0.25"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</row>
    <row r="167" spans="11:21" x14ac:dyDescent="0.25"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</row>
    <row r="168" spans="11:21" x14ac:dyDescent="0.25"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</row>
    <row r="169" spans="11:21" x14ac:dyDescent="0.25"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</row>
    <row r="170" spans="11:21" x14ac:dyDescent="0.25"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</row>
    <row r="171" spans="11:21" x14ac:dyDescent="0.25"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</row>
    <row r="172" spans="11:21" x14ac:dyDescent="0.25"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</row>
    <row r="173" spans="11:21" x14ac:dyDescent="0.25"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</row>
    <row r="174" spans="11:21" x14ac:dyDescent="0.25"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</row>
    <row r="175" spans="11:21" x14ac:dyDescent="0.25"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</row>
    <row r="176" spans="11:21" x14ac:dyDescent="0.25"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</row>
    <row r="177" spans="11:21" x14ac:dyDescent="0.25"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</row>
    <row r="178" spans="11:21" x14ac:dyDescent="0.25"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</row>
    <row r="179" spans="11:21" x14ac:dyDescent="0.25"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</row>
  </sheetData>
  <mergeCells count="13">
    <mergeCell ref="H40:I40"/>
    <mergeCell ref="H45:I45"/>
    <mergeCell ref="D2:J3"/>
    <mergeCell ref="K4:M4"/>
    <mergeCell ref="O4:Q4"/>
    <mergeCell ref="D5:D6"/>
    <mergeCell ref="E5:E6"/>
    <mergeCell ref="F5:F6"/>
    <mergeCell ref="G5:G6"/>
    <mergeCell ref="H5:H6"/>
    <mergeCell ref="I5:I6"/>
    <mergeCell ref="J5:J6"/>
    <mergeCell ref="D4:J4"/>
  </mergeCells>
  <pageMargins left="0.7" right="0.7" top="0.75" bottom="0.75" header="0.511811023622047" footer="0.511811023622047"/>
  <pageSetup paperSize="9" scale="2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233"/>
  <sheetViews>
    <sheetView topLeftCell="A15" zoomScaleNormal="100" workbookViewId="0">
      <selection activeCell="F24" sqref="F24"/>
    </sheetView>
  </sheetViews>
  <sheetFormatPr defaultColWidth="8.7109375" defaultRowHeight="15" x14ac:dyDescent="0.25"/>
  <cols>
    <col min="4" max="4" width="6" style="1" customWidth="1"/>
    <col min="5" max="5" width="25.7109375" customWidth="1"/>
    <col min="6" max="6" width="9.42578125" customWidth="1"/>
    <col min="8" max="8" width="11.5703125" customWidth="1"/>
    <col min="9" max="9" width="11.42578125" customWidth="1"/>
    <col min="10" max="10" width="13" customWidth="1"/>
    <col min="11" max="11" width="14.140625" customWidth="1"/>
    <col min="12" max="12" width="15.85546875" customWidth="1"/>
    <col min="13" max="13" width="17.5703125" customWidth="1"/>
    <col min="15" max="15" width="14.140625" customWidth="1"/>
    <col min="16" max="16" width="15.42578125" customWidth="1"/>
    <col min="17" max="17" width="16.28515625" customWidth="1"/>
  </cols>
  <sheetData>
    <row r="1" spans="1:22" ht="15.75" thickBot="1" x14ac:dyDescent="0.3"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ht="15" customHeight="1" x14ac:dyDescent="0.25">
      <c r="D2" s="131" t="s">
        <v>209</v>
      </c>
      <c r="E2" s="132"/>
      <c r="F2" s="132"/>
      <c r="G2" s="132"/>
      <c r="H2" s="132"/>
      <c r="I2" s="132"/>
      <c r="J2" s="133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2" ht="28.5" customHeight="1" thickBot="1" x14ac:dyDescent="0.3">
      <c r="A3" s="47" t="s">
        <v>203</v>
      </c>
      <c r="B3" s="5"/>
      <c r="C3" s="5"/>
      <c r="D3" s="134"/>
      <c r="E3" s="135"/>
      <c r="F3" s="135"/>
      <c r="G3" s="135"/>
      <c r="H3" s="135"/>
      <c r="I3" s="135"/>
      <c r="J3" s="136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22" ht="26.25" customHeight="1" thickBot="1" x14ac:dyDescent="0.3">
      <c r="D4" s="139" t="s">
        <v>222</v>
      </c>
      <c r="E4" s="140"/>
      <c r="F4" s="140"/>
      <c r="G4" s="140"/>
      <c r="H4" s="140"/>
      <c r="I4" s="140"/>
      <c r="J4" s="141"/>
      <c r="K4" s="123"/>
      <c r="L4" s="123"/>
      <c r="M4" s="123"/>
      <c r="N4" s="28"/>
      <c r="O4" s="123"/>
      <c r="P4" s="123"/>
      <c r="Q4" s="123"/>
      <c r="R4" s="28"/>
      <c r="S4" s="28"/>
      <c r="T4" s="28"/>
      <c r="U4" s="28"/>
      <c r="V4" s="28"/>
    </row>
    <row r="5" spans="1:22" ht="22.9" customHeight="1" x14ac:dyDescent="0.25">
      <c r="D5" s="161" t="s">
        <v>0</v>
      </c>
      <c r="E5" s="149" t="s">
        <v>1</v>
      </c>
      <c r="F5" s="149" t="s">
        <v>2</v>
      </c>
      <c r="G5" s="149" t="s">
        <v>182</v>
      </c>
      <c r="H5" s="150" t="s">
        <v>223</v>
      </c>
      <c r="I5" s="150" t="s">
        <v>184</v>
      </c>
      <c r="J5" s="151" t="s">
        <v>185</v>
      </c>
      <c r="K5" s="34"/>
      <c r="L5" s="34"/>
      <c r="M5" s="34"/>
      <c r="N5" s="28"/>
      <c r="O5" s="34"/>
      <c r="P5" s="34"/>
      <c r="Q5" s="34"/>
      <c r="R5" s="28"/>
      <c r="S5" s="28"/>
      <c r="T5" s="28"/>
      <c r="U5" s="28"/>
      <c r="V5" s="28"/>
    </row>
    <row r="6" spans="1:22" ht="40.5" customHeight="1" thickBot="1" x14ac:dyDescent="0.3">
      <c r="D6" s="156"/>
      <c r="E6" s="157"/>
      <c r="F6" s="157"/>
      <c r="G6" s="157"/>
      <c r="H6" s="158"/>
      <c r="I6" s="158"/>
      <c r="J6" s="162" t="s">
        <v>3</v>
      </c>
      <c r="K6" s="35"/>
      <c r="L6" s="34"/>
      <c r="M6" s="34"/>
      <c r="N6" s="28"/>
      <c r="O6" s="35"/>
      <c r="P6" s="34"/>
      <c r="Q6" s="34"/>
      <c r="R6" s="28"/>
      <c r="S6" s="28"/>
      <c r="T6" s="28"/>
      <c r="U6" s="28"/>
      <c r="V6" s="28"/>
    </row>
    <row r="7" spans="1:22" ht="26.25" x14ac:dyDescent="0.25">
      <c r="D7" s="60">
        <v>1</v>
      </c>
      <c r="E7" s="61" t="s">
        <v>193</v>
      </c>
      <c r="F7" s="62" t="s">
        <v>5</v>
      </c>
      <c r="G7" s="63">
        <v>40</v>
      </c>
      <c r="H7" s="64"/>
      <c r="I7" s="64">
        <v>0</v>
      </c>
      <c r="J7" s="114">
        <f t="shared" ref="J7:J18" si="0">+SUM(G7*H7)</f>
        <v>0</v>
      </c>
      <c r="K7" s="35"/>
      <c r="L7" s="34"/>
      <c r="M7" s="34"/>
      <c r="N7" s="28"/>
      <c r="O7" s="35"/>
      <c r="P7" s="34"/>
      <c r="Q7" s="34"/>
      <c r="R7" s="28"/>
      <c r="S7" s="28"/>
      <c r="T7" s="28"/>
      <c r="U7" s="28"/>
      <c r="V7" s="28"/>
    </row>
    <row r="8" spans="1:22" x14ac:dyDescent="0.25">
      <c r="D8" s="9">
        <v>2</v>
      </c>
      <c r="E8" s="6" t="s">
        <v>131</v>
      </c>
      <c r="F8" s="7" t="s">
        <v>5</v>
      </c>
      <c r="G8" s="54">
        <v>40</v>
      </c>
      <c r="H8" s="8"/>
      <c r="I8" s="64">
        <v>0</v>
      </c>
      <c r="J8" s="10">
        <f t="shared" si="0"/>
        <v>0</v>
      </c>
      <c r="K8" s="35"/>
      <c r="L8" s="34"/>
      <c r="M8" s="34"/>
      <c r="N8" s="28"/>
      <c r="O8" s="35"/>
      <c r="P8" s="34"/>
      <c r="Q8" s="34"/>
      <c r="R8" s="28"/>
      <c r="S8" s="28"/>
      <c r="T8" s="28"/>
      <c r="U8" s="28"/>
      <c r="V8" s="28"/>
    </row>
    <row r="9" spans="1:22" ht="26.25" x14ac:dyDescent="0.25">
      <c r="D9" s="9">
        <v>3</v>
      </c>
      <c r="E9" s="16" t="s">
        <v>187</v>
      </c>
      <c r="F9" s="7" t="s">
        <v>5</v>
      </c>
      <c r="G9" s="54">
        <v>1750</v>
      </c>
      <c r="H9" s="8"/>
      <c r="I9" s="64">
        <v>0</v>
      </c>
      <c r="J9" s="10">
        <f t="shared" si="0"/>
        <v>0</v>
      </c>
      <c r="K9" s="35"/>
      <c r="L9" s="34"/>
      <c r="M9" s="34"/>
      <c r="N9" s="28"/>
      <c r="O9" s="35"/>
      <c r="P9" s="34"/>
      <c r="Q9" s="34"/>
      <c r="R9" s="28"/>
      <c r="S9" s="28"/>
      <c r="T9" s="28"/>
      <c r="U9" s="28"/>
      <c r="V9" s="28"/>
    </row>
    <row r="10" spans="1:22" ht="39" x14ac:dyDescent="0.25">
      <c r="D10" s="9">
        <v>4</v>
      </c>
      <c r="E10" s="16" t="s">
        <v>188</v>
      </c>
      <c r="F10" s="7" t="s">
        <v>5</v>
      </c>
      <c r="G10" s="54">
        <v>1290</v>
      </c>
      <c r="H10" s="8"/>
      <c r="I10" s="64">
        <v>0</v>
      </c>
      <c r="J10" s="10">
        <f t="shared" si="0"/>
        <v>0</v>
      </c>
      <c r="K10" s="36"/>
      <c r="L10" s="34"/>
      <c r="M10" s="34"/>
      <c r="N10" s="28"/>
      <c r="O10" s="36"/>
      <c r="P10" s="34"/>
      <c r="Q10" s="34"/>
      <c r="R10" s="28"/>
      <c r="S10" s="28"/>
      <c r="T10" s="28"/>
      <c r="U10" s="28"/>
      <c r="V10" s="28"/>
    </row>
    <row r="11" spans="1:22" ht="39" x14ac:dyDescent="0.25">
      <c r="D11" s="9">
        <v>5</v>
      </c>
      <c r="E11" s="16" t="s">
        <v>189</v>
      </c>
      <c r="F11" s="7" t="s">
        <v>5</v>
      </c>
      <c r="G11" s="54">
        <v>975</v>
      </c>
      <c r="H11" s="8"/>
      <c r="I11" s="64">
        <v>0</v>
      </c>
      <c r="J11" s="10">
        <f t="shared" si="0"/>
        <v>0</v>
      </c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1:22" ht="42.75" customHeight="1" x14ac:dyDescent="0.25">
      <c r="D12" s="9">
        <v>6</v>
      </c>
      <c r="E12" s="16" t="s">
        <v>190</v>
      </c>
      <c r="F12" s="7" t="s">
        <v>5</v>
      </c>
      <c r="G12" s="54">
        <v>3080</v>
      </c>
      <c r="H12" s="8"/>
      <c r="I12" s="64">
        <v>0</v>
      </c>
      <c r="J12" s="10">
        <f t="shared" si="0"/>
        <v>0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</row>
    <row r="13" spans="1:22" x14ac:dyDescent="0.25">
      <c r="D13" s="9">
        <v>7</v>
      </c>
      <c r="E13" s="6" t="s">
        <v>191</v>
      </c>
      <c r="F13" s="7" t="s">
        <v>5</v>
      </c>
      <c r="G13" s="54">
        <v>630</v>
      </c>
      <c r="H13" s="8"/>
      <c r="I13" s="64">
        <v>0</v>
      </c>
      <c r="J13" s="10">
        <f t="shared" si="0"/>
        <v>0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spans="1:22" x14ac:dyDescent="0.25">
      <c r="D14" s="9">
        <v>8</v>
      </c>
      <c r="E14" s="6" t="s">
        <v>194</v>
      </c>
      <c r="F14" s="7" t="s">
        <v>5</v>
      </c>
      <c r="G14" s="54">
        <v>20</v>
      </c>
      <c r="H14" s="8"/>
      <c r="I14" s="64">
        <v>0</v>
      </c>
      <c r="J14" s="10">
        <f t="shared" si="0"/>
        <v>0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</row>
    <row r="15" spans="1:22" x14ac:dyDescent="0.25">
      <c r="D15" s="9">
        <v>9</v>
      </c>
      <c r="E15" s="6" t="s">
        <v>192</v>
      </c>
      <c r="F15" s="7" t="s">
        <v>5</v>
      </c>
      <c r="G15" s="54">
        <v>630</v>
      </c>
      <c r="H15" s="8"/>
      <c r="I15" s="64">
        <v>0</v>
      </c>
      <c r="J15" s="10">
        <f t="shared" si="0"/>
        <v>0</v>
      </c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1:22" x14ac:dyDescent="0.25">
      <c r="D16" s="9">
        <v>10</v>
      </c>
      <c r="E16" s="6" t="s">
        <v>195</v>
      </c>
      <c r="F16" s="7" t="s">
        <v>5</v>
      </c>
      <c r="G16" s="54">
        <v>666</v>
      </c>
      <c r="H16" s="8"/>
      <c r="I16" s="64">
        <v>0</v>
      </c>
      <c r="J16" s="10">
        <f t="shared" si="0"/>
        <v>0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spans="1:22" x14ac:dyDescent="0.25">
      <c r="D17" s="9">
        <v>11</v>
      </c>
      <c r="E17" s="6" t="s">
        <v>196</v>
      </c>
      <c r="F17" s="7" t="s">
        <v>5</v>
      </c>
      <c r="G17" s="54"/>
      <c r="H17" s="8"/>
      <c r="I17" s="64">
        <v>0</v>
      </c>
      <c r="J17" s="10">
        <f t="shared" si="0"/>
        <v>0</v>
      </c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</row>
    <row r="18" spans="1:22" ht="15.75" thickBot="1" x14ac:dyDescent="0.3">
      <c r="D18" s="11">
        <v>12</v>
      </c>
      <c r="E18" s="12" t="s">
        <v>197</v>
      </c>
      <c r="F18" s="13" t="s">
        <v>5</v>
      </c>
      <c r="G18" s="55">
        <v>20</v>
      </c>
      <c r="H18" s="14"/>
      <c r="I18" s="115">
        <v>0</v>
      </c>
      <c r="J18" s="15">
        <f t="shared" si="0"/>
        <v>0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</row>
    <row r="19" spans="1:22" ht="15.75" thickBot="1" x14ac:dyDescent="0.3">
      <c r="H19" s="137" t="s">
        <v>141</v>
      </c>
      <c r="I19" s="138"/>
      <c r="J19" s="116">
        <f>SUM(J7:J18)</f>
        <v>0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</row>
    <row r="20" spans="1:22" x14ac:dyDescent="0.25">
      <c r="A20" s="163" t="s">
        <v>198</v>
      </c>
      <c r="B20" s="163"/>
      <c r="C20" s="163"/>
      <c r="D20" s="163"/>
      <c r="H20" s="30" t="s">
        <v>140</v>
      </c>
      <c r="I20" s="43">
        <v>0</v>
      </c>
      <c r="J20" s="84">
        <f>(J18+J17+J16+J15+J14+J13+J12+J11+J10+J9+J8+J7)</f>
        <v>0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</row>
    <row r="21" spans="1:22" x14ac:dyDescent="0.25">
      <c r="H21" s="31"/>
      <c r="I21" s="44">
        <v>0.05</v>
      </c>
      <c r="J21" s="66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1:22" x14ac:dyDescent="0.25">
      <c r="H22" s="31"/>
      <c r="I22" s="44">
        <v>0.08</v>
      </c>
      <c r="J22" s="66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3" spans="1:22" ht="15.75" thickBot="1" x14ac:dyDescent="0.3">
      <c r="H23" s="32"/>
      <c r="I23" s="45">
        <v>0.23</v>
      </c>
      <c r="J23" s="66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</row>
    <row r="24" spans="1:22" ht="15.75" thickBot="1" x14ac:dyDescent="0.3">
      <c r="H24" s="137" t="s">
        <v>142</v>
      </c>
      <c r="I24" s="138"/>
      <c r="J24" s="83">
        <f>SUM(J20:J23)</f>
        <v>0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</row>
    <row r="25" spans="1:22" x14ac:dyDescent="0.25"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</row>
    <row r="26" spans="1:22" x14ac:dyDescent="0.25"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</row>
    <row r="27" spans="1:22" x14ac:dyDescent="0.25"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</row>
    <row r="28" spans="1:22" x14ac:dyDescent="0.25"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</row>
    <row r="29" spans="1:22" x14ac:dyDescent="0.25"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</row>
    <row r="30" spans="1:22" x14ac:dyDescent="0.25"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</row>
    <row r="31" spans="1:22" x14ac:dyDescent="0.25"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</row>
    <row r="32" spans="1:22" x14ac:dyDescent="0.25"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</row>
    <row r="33" spans="11:22" x14ac:dyDescent="0.25"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</row>
    <row r="34" spans="11:22" x14ac:dyDescent="0.25"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</row>
    <row r="35" spans="11:22" x14ac:dyDescent="0.25"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</row>
    <row r="36" spans="11:22" x14ac:dyDescent="0.25"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</row>
    <row r="37" spans="11:22" x14ac:dyDescent="0.25"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</row>
    <row r="38" spans="11:22" x14ac:dyDescent="0.25"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</row>
    <row r="39" spans="11:22" x14ac:dyDescent="0.25"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</row>
    <row r="40" spans="11:22" x14ac:dyDescent="0.25"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</row>
    <row r="41" spans="11:22" x14ac:dyDescent="0.25"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</row>
    <row r="42" spans="11:22" x14ac:dyDescent="0.25"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</row>
    <row r="43" spans="11:22" x14ac:dyDescent="0.25"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</row>
    <row r="44" spans="11:22" x14ac:dyDescent="0.25"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</row>
    <row r="45" spans="11:22" x14ac:dyDescent="0.25"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</row>
    <row r="46" spans="11:22" x14ac:dyDescent="0.25"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</row>
    <row r="47" spans="11:22" x14ac:dyDescent="0.25"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</row>
    <row r="48" spans="11:22" x14ac:dyDescent="0.25"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</row>
    <row r="49" spans="11:22" x14ac:dyDescent="0.25"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</row>
    <row r="50" spans="11:22" x14ac:dyDescent="0.25"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</row>
    <row r="51" spans="11:22" x14ac:dyDescent="0.25"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</row>
    <row r="52" spans="11:22" x14ac:dyDescent="0.25"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</row>
    <row r="53" spans="11:22" x14ac:dyDescent="0.25"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</row>
    <row r="54" spans="11:22" x14ac:dyDescent="0.25"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</row>
    <row r="55" spans="11:22" x14ac:dyDescent="0.25"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</row>
    <row r="56" spans="11:22" x14ac:dyDescent="0.25"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</row>
    <row r="57" spans="11:22" x14ac:dyDescent="0.25"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</row>
    <row r="58" spans="11:22" x14ac:dyDescent="0.25"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</row>
    <row r="59" spans="11:22" x14ac:dyDescent="0.25"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</row>
    <row r="60" spans="11:22" x14ac:dyDescent="0.25"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</row>
    <row r="61" spans="11:22" x14ac:dyDescent="0.25"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</row>
    <row r="62" spans="11:22" x14ac:dyDescent="0.25"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</row>
    <row r="63" spans="11:22" x14ac:dyDescent="0.25"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</row>
    <row r="64" spans="11:22" x14ac:dyDescent="0.25"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</row>
    <row r="65" spans="11:22" x14ac:dyDescent="0.25"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</row>
    <row r="66" spans="11:22" x14ac:dyDescent="0.25"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</row>
    <row r="67" spans="11:22" x14ac:dyDescent="0.25"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</row>
    <row r="68" spans="11:22" x14ac:dyDescent="0.25"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</row>
    <row r="69" spans="11:22" x14ac:dyDescent="0.25"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</row>
    <row r="70" spans="11:22" x14ac:dyDescent="0.25"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</row>
    <row r="71" spans="11:22" x14ac:dyDescent="0.25"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</row>
    <row r="72" spans="11:22" x14ac:dyDescent="0.25"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</row>
    <row r="73" spans="11:22" x14ac:dyDescent="0.25"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</row>
    <row r="74" spans="11:22" x14ac:dyDescent="0.25"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</row>
    <row r="75" spans="11:22" x14ac:dyDescent="0.25"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</row>
    <row r="76" spans="11:22" x14ac:dyDescent="0.25"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</row>
    <row r="77" spans="11:22" x14ac:dyDescent="0.25"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</row>
    <row r="78" spans="11:22" x14ac:dyDescent="0.25"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</row>
    <row r="79" spans="11:22" x14ac:dyDescent="0.25"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</row>
    <row r="80" spans="11:22" x14ac:dyDescent="0.25"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</row>
    <row r="81" spans="11:22" x14ac:dyDescent="0.25"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</row>
    <row r="82" spans="11:22" x14ac:dyDescent="0.25"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</row>
    <row r="83" spans="11:22" x14ac:dyDescent="0.25"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</row>
    <row r="84" spans="11:22" x14ac:dyDescent="0.25"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</row>
    <row r="85" spans="11:22" x14ac:dyDescent="0.25"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</row>
    <row r="86" spans="11:22" x14ac:dyDescent="0.25"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</row>
    <row r="87" spans="11:22" x14ac:dyDescent="0.25"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</row>
    <row r="88" spans="11:22" x14ac:dyDescent="0.25"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</row>
    <row r="89" spans="11:22" x14ac:dyDescent="0.25"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</row>
    <row r="90" spans="11:22" x14ac:dyDescent="0.25"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</row>
    <row r="91" spans="11:22" x14ac:dyDescent="0.25"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</row>
    <row r="92" spans="11:22" x14ac:dyDescent="0.25"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</row>
    <row r="93" spans="11:22" x14ac:dyDescent="0.25"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</row>
    <row r="94" spans="11:22" x14ac:dyDescent="0.25"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</row>
    <row r="95" spans="11:22" x14ac:dyDescent="0.25"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</row>
    <row r="96" spans="11:22" x14ac:dyDescent="0.25"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</row>
    <row r="97" spans="11:22" x14ac:dyDescent="0.25"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</row>
    <row r="98" spans="11:22" x14ac:dyDescent="0.25"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</row>
    <row r="99" spans="11:22" x14ac:dyDescent="0.25"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</row>
    <row r="100" spans="11:22" x14ac:dyDescent="0.25"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</row>
    <row r="101" spans="11:22" x14ac:dyDescent="0.25"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</row>
    <row r="102" spans="11:22" x14ac:dyDescent="0.25"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</row>
    <row r="103" spans="11:22" x14ac:dyDescent="0.25"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</row>
    <row r="104" spans="11:22" x14ac:dyDescent="0.25"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</row>
    <row r="105" spans="11:22" x14ac:dyDescent="0.25"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</row>
    <row r="106" spans="11:22" x14ac:dyDescent="0.25"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</row>
    <row r="107" spans="11:22" x14ac:dyDescent="0.25"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</row>
    <row r="108" spans="11:22" x14ac:dyDescent="0.25"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</row>
    <row r="109" spans="11:22" x14ac:dyDescent="0.25"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</row>
    <row r="110" spans="11:22" x14ac:dyDescent="0.25"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</row>
    <row r="111" spans="11:22" x14ac:dyDescent="0.25"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</row>
    <row r="112" spans="11:22" x14ac:dyDescent="0.25"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</row>
    <row r="113" spans="11:22" x14ac:dyDescent="0.25"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</row>
    <row r="114" spans="11:22" x14ac:dyDescent="0.25"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</row>
    <row r="115" spans="11:22" x14ac:dyDescent="0.25"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</row>
    <row r="116" spans="11:22" x14ac:dyDescent="0.25"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</row>
    <row r="117" spans="11:22" x14ac:dyDescent="0.25"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</row>
    <row r="118" spans="11:22" x14ac:dyDescent="0.25"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</row>
    <row r="119" spans="11:22" x14ac:dyDescent="0.25"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</row>
    <row r="120" spans="11:22" x14ac:dyDescent="0.25"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</row>
    <row r="121" spans="11:22" x14ac:dyDescent="0.25"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</row>
    <row r="122" spans="11:22" x14ac:dyDescent="0.25"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</row>
    <row r="123" spans="11:22" x14ac:dyDescent="0.25"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</row>
    <row r="124" spans="11:22" x14ac:dyDescent="0.25"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</row>
    <row r="125" spans="11:22" x14ac:dyDescent="0.25"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</row>
    <row r="126" spans="11:22" x14ac:dyDescent="0.25"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</row>
    <row r="127" spans="11:22" x14ac:dyDescent="0.25"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</row>
    <row r="128" spans="11:22" x14ac:dyDescent="0.25"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</row>
    <row r="129" spans="11:22" x14ac:dyDescent="0.25"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</row>
    <row r="130" spans="11:22" x14ac:dyDescent="0.25"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</row>
    <row r="131" spans="11:22" x14ac:dyDescent="0.25"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</row>
    <row r="132" spans="11:22" x14ac:dyDescent="0.25"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</row>
    <row r="133" spans="11:22" x14ac:dyDescent="0.25"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</row>
    <row r="134" spans="11:22" x14ac:dyDescent="0.25"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</row>
    <row r="135" spans="11:22" x14ac:dyDescent="0.25"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</row>
    <row r="136" spans="11:22" x14ac:dyDescent="0.25"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</row>
    <row r="137" spans="11:22" x14ac:dyDescent="0.25"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</row>
    <row r="138" spans="11:22" x14ac:dyDescent="0.25"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</row>
    <row r="139" spans="11:22" x14ac:dyDescent="0.25"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</row>
    <row r="140" spans="11:22" x14ac:dyDescent="0.25"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</row>
    <row r="141" spans="11:22" x14ac:dyDescent="0.25"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</row>
    <row r="142" spans="11:22" x14ac:dyDescent="0.25"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</row>
    <row r="143" spans="11:22" x14ac:dyDescent="0.25"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</row>
    <row r="144" spans="11:22" x14ac:dyDescent="0.25"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</row>
    <row r="145" spans="11:22" x14ac:dyDescent="0.25"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</row>
    <row r="146" spans="11:22" x14ac:dyDescent="0.25"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</row>
    <row r="147" spans="11:22" x14ac:dyDescent="0.25"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</row>
    <row r="148" spans="11:22" x14ac:dyDescent="0.25"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</row>
    <row r="149" spans="11:22" x14ac:dyDescent="0.25"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</row>
    <row r="150" spans="11:22" x14ac:dyDescent="0.25"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</row>
    <row r="151" spans="11:22" x14ac:dyDescent="0.25"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</row>
    <row r="152" spans="11:22" x14ac:dyDescent="0.25"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</row>
    <row r="153" spans="11:22" x14ac:dyDescent="0.25"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</row>
    <row r="154" spans="11:22" x14ac:dyDescent="0.25"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</row>
    <row r="155" spans="11:22" x14ac:dyDescent="0.25"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</row>
    <row r="156" spans="11:22" x14ac:dyDescent="0.25"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</row>
    <row r="157" spans="11:22" x14ac:dyDescent="0.25"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</row>
    <row r="158" spans="11:22" x14ac:dyDescent="0.25"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</row>
    <row r="159" spans="11:22" x14ac:dyDescent="0.25"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</row>
    <row r="160" spans="11:22" x14ac:dyDescent="0.25"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</row>
    <row r="161" spans="11:22" x14ac:dyDescent="0.25"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</row>
    <row r="162" spans="11:22" x14ac:dyDescent="0.25"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</row>
    <row r="163" spans="11:22" x14ac:dyDescent="0.25"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</row>
    <row r="164" spans="11:22" x14ac:dyDescent="0.25"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</row>
    <row r="165" spans="11:22" x14ac:dyDescent="0.25"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</row>
    <row r="166" spans="11:22" x14ac:dyDescent="0.25"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</row>
    <row r="167" spans="11:22" x14ac:dyDescent="0.25"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</row>
    <row r="168" spans="11:22" x14ac:dyDescent="0.25"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</row>
    <row r="169" spans="11:22" x14ac:dyDescent="0.25"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</row>
    <row r="170" spans="11:22" x14ac:dyDescent="0.25"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</row>
    <row r="171" spans="11:22" x14ac:dyDescent="0.25"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</row>
    <row r="172" spans="11:22" x14ac:dyDescent="0.25"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</row>
    <row r="173" spans="11:22" x14ac:dyDescent="0.25"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</row>
    <row r="174" spans="11:22" x14ac:dyDescent="0.25"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</row>
    <row r="175" spans="11:22" x14ac:dyDescent="0.25"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</row>
    <row r="176" spans="11:22" x14ac:dyDescent="0.25"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</row>
    <row r="177" spans="11:22" x14ac:dyDescent="0.25"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</row>
    <row r="178" spans="11:22" x14ac:dyDescent="0.25"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</row>
    <row r="179" spans="11:22" x14ac:dyDescent="0.25"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</row>
    <row r="180" spans="11:22" x14ac:dyDescent="0.25"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</row>
    <row r="181" spans="11:22" x14ac:dyDescent="0.25"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</row>
    <row r="182" spans="11:22" x14ac:dyDescent="0.25"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</row>
    <row r="183" spans="11:22" x14ac:dyDescent="0.25"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</row>
    <row r="184" spans="11:22" x14ac:dyDescent="0.25"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</row>
    <row r="185" spans="11:22" x14ac:dyDescent="0.25"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</row>
    <row r="186" spans="11:22" x14ac:dyDescent="0.25"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</row>
    <row r="187" spans="11:22" x14ac:dyDescent="0.25"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</row>
    <row r="188" spans="11:22" x14ac:dyDescent="0.25"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</row>
    <row r="189" spans="11:22" x14ac:dyDescent="0.25"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</row>
    <row r="190" spans="11:22" x14ac:dyDescent="0.25"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</row>
    <row r="191" spans="11:22" x14ac:dyDescent="0.25"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</row>
    <row r="192" spans="11:22" x14ac:dyDescent="0.25"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</row>
    <row r="193" spans="11:22" x14ac:dyDescent="0.25"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</row>
    <row r="194" spans="11:22" x14ac:dyDescent="0.25"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</row>
    <row r="195" spans="11:22" x14ac:dyDescent="0.25"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</row>
    <row r="196" spans="11:22" x14ac:dyDescent="0.25"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</row>
    <row r="197" spans="11:22" x14ac:dyDescent="0.25"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</row>
    <row r="198" spans="11:22" x14ac:dyDescent="0.25"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</row>
    <row r="199" spans="11:22" x14ac:dyDescent="0.25"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</row>
    <row r="200" spans="11:22" x14ac:dyDescent="0.25"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</row>
    <row r="201" spans="11:22" x14ac:dyDescent="0.25"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</row>
    <row r="202" spans="11:22" x14ac:dyDescent="0.25"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</row>
    <row r="203" spans="11:22" x14ac:dyDescent="0.25"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</row>
    <row r="204" spans="11:22" x14ac:dyDescent="0.25"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</row>
    <row r="205" spans="11:22" x14ac:dyDescent="0.25"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</row>
    <row r="206" spans="11:22" x14ac:dyDescent="0.25"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</row>
    <row r="207" spans="11:22" x14ac:dyDescent="0.25"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</row>
    <row r="208" spans="11:22" x14ac:dyDescent="0.25"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</row>
    <row r="209" spans="11:22" x14ac:dyDescent="0.25"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</row>
    <row r="210" spans="11:22" x14ac:dyDescent="0.25"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</row>
    <row r="211" spans="11:22" x14ac:dyDescent="0.25"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</row>
    <row r="212" spans="11:22" x14ac:dyDescent="0.25"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</row>
    <row r="213" spans="11:22" x14ac:dyDescent="0.25"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</row>
    <row r="214" spans="11:22" x14ac:dyDescent="0.25"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</row>
    <row r="215" spans="11:22" x14ac:dyDescent="0.25"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</row>
    <row r="216" spans="11:22" x14ac:dyDescent="0.25"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</row>
    <row r="217" spans="11:22" x14ac:dyDescent="0.25"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</row>
    <row r="218" spans="11:22" x14ac:dyDescent="0.25"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</row>
    <row r="219" spans="11:22" x14ac:dyDescent="0.25"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</row>
    <row r="220" spans="11:22" x14ac:dyDescent="0.25"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</row>
    <row r="221" spans="11:22" x14ac:dyDescent="0.25"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</row>
    <row r="222" spans="11:22" x14ac:dyDescent="0.25"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</row>
    <row r="223" spans="11:22" x14ac:dyDescent="0.25"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</row>
    <row r="224" spans="11:22" x14ac:dyDescent="0.25"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</row>
    <row r="225" spans="11:22" x14ac:dyDescent="0.25"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</row>
    <row r="226" spans="11:22" x14ac:dyDescent="0.25"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</row>
    <row r="227" spans="11:22" x14ac:dyDescent="0.25"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</row>
    <row r="228" spans="11:22" x14ac:dyDescent="0.25"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</row>
    <row r="229" spans="11:22" x14ac:dyDescent="0.25"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</row>
    <row r="230" spans="11:22" x14ac:dyDescent="0.25"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</row>
    <row r="231" spans="11:22" x14ac:dyDescent="0.25"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</row>
    <row r="232" spans="11:22" x14ac:dyDescent="0.25"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</row>
    <row r="233" spans="11:22" x14ac:dyDescent="0.25"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</row>
  </sheetData>
  <mergeCells count="14">
    <mergeCell ref="D2:J3"/>
    <mergeCell ref="O4:Q4"/>
    <mergeCell ref="D5:D6"/>
    <mergeCell ref="E5:E6"/>
    <mergeCell ref="F5:F6"/>
    <mergeCell ref="G5:G6"/>
    <mergeCell ref="H5:H6"/>
    <mergeCell ref="I5:I6"/>
    <mergeCell ref="J5:J6"/>
    <mergeCell ref="A20:D20"/>
    <mergeCell ref="H19:I19"/>
    <mergeCell ref="H24:I24"/>
    <mergeCell ref="K4:M4"/>
    <mergeCell ref="D4:J4"/>
  </mergeCells>
  <pageMargins left="0.7" right="0.7" top="0.75" bottom="0.75" header="0.511811023622047" footer="0.511811023622047"/>
  <pageSetup paperSize="9" scale="2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118"/>
  <sheetViews>
    <sheetView zoomScaleNormal="100" workbookViewId="0">
      <selection activeCell="F12" sqref="F12"/>
    </sheetView>
  </sheetViews>
  <sheetFormatPr defaultColWidth="8.7109375" defaultRowHeight="15" x14ac:dyDescent="0.25"/>
  <cols>
    <col min="4" max="4" width="6" style="1" customWidth="1"/>
    <col min="5" max="5" width="25.7109375" customWidth="1"/>
    <col min="6" max="6" width="13.7109375" customWidth="1"/>
    <col min="8" max="8" width="12" customWidth="1"/>
    <col min="9" max="9" width="9.5703125" customWidth="1"/>
    <col min="10" max="10" width="11.85546875" customWidth="1"/>
    <col min="12" max="12" width="12.42578125" customWidth="1"/>
    <col min="13" max="13" width="15" customWidth="1"/>
    <col min="14" max="14" width="16.42578125" customWidth="1"/>
    <col min="16" max="16" width="12.5703125" customWidth="1"/>
    <col min="17" max="17" width="15.140625" customWidth="1"/>
    <col min="18" max="18" width="16" customWidth="1"/>
  </cols>
  <sheetData>
    <row r="1" spans="1:21" ht="15.75" thickBot="1" x14ac:dyDescent="0.3"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x14ac:dyDescent="0.25">
      <c r="A2" s="47" t="s">
        <v>204</v>
      </c>
      <c r="D2" s="131" t="s">
        <v>224</v>
      </c>
      <c r="E2" s="132"/>
      <c r="F2" s="132"/>
      <c r="G2" s="132"/>
      <c r="H2" s="132"/>
      <c r="I2" s="132"/>
      <c r="J2" s="133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ht="15.75" thickBot="1" x14ac:dyDescent="0.3">
      <c r="D3" s="134"/>
      <c r="E3" s="135"/>
      <c r="F3" s="135"/>
      <c r="G3" s="135"/>
      <c r="H3" s="135"/>
      <c r="I3" s="135"/>
      <c r="J3" s="136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24" customHeight="1" x14ac:dyDescent="0.25">
      <c r="D4" s="124" t="s">
        <v>225</v>
      </c>
      <c r="E4" s="125"/>
      <c r="F4" s="125"/>
      <c r="G4" s="125"/>
      <c r="H4" s="125"/>
      <c r="I4" s="125"/>
      <c r="J4" s="126"/>
      <c r="L4" s="123"/>
      <c r="M4" s="123"/>
      <c r="N4" s="123"/>
      <c r="O4" s="28"/>
      <c r="P4" s="123"/>
      <c r="Q4" s="123"/>
      <c r="R4" s="123"/>
      <c r="S4" s="28"/>
      <c r="T4" s="28"/>
      <c r="U4" s="28"/>
    </row>
    <row r="5" spans="1:21" ht="22.9" customHeight="1" x14ac:dyDescent="0.25">
      <c r="D5" s="127" t="s">
        <v>0</v>
      </c>
      <c r="E5" s="128" t="s">
        <v>1</v>
      </c>
      <c r="F5" s="128" t="s">
        <v>2</v>
      </c>
      <c r="G5" s="128" t="s">
        <v>182</v>
      </c>
      <c r="H5" s="129" t="s">
        <v>183</v>
      </c>
      <c r="I5" s="129" t="s">
        <v>184</v>
      </c>
      <c r="J5" s="130" t="s">
        <v>185</v>
      </c>
      <c r="L5" s="34"/>
      <c r="M5" s="34"/>
      <c r="N5" s="34"/>
      <c r="O5" s="28"/>
      <c r="P5" s="34"/>
      <c r="Q5" s="34"/>
      <c r="R5" s="34"/>
      <c r="S5" s="28"/>
      <c r="T5" s="28"/>
      <c r="U5" s="28"/>
    </row>
    <row r="6" spans="1:21" ht="63" customHeight="1" x14ac:dyDescent="0.25">
      <c r="D6" s="127"/>
      <c r="E6" s="128"/>
      <c r="F6" s="128"/>
      <c r="G6" s="128"/>
      <c r="H6" s="129"/>
      <c r="I6" s="129"/>
      <c r="J6" s="130" t="s">
        <v>3</v>
      </c>
      <c r="L6" s="35"/>
      <c r="M6" s="34"/>
      <c r="N6" s="34"/>
      <c r="O6" s="28"/>
      <c r="P6" s="35"/>
      <c r="Q6" s="34"/>
      <c r="R6" s="34"/>
      <c r="S6" s="28"/>
      <c r="T6" s="28"/>
      <c r="U6" s="28"/>
    </row>
    <row r="7" spans="1:21" x14ac:dyDescent="0.25">
      <c r="D7" s="9">
        <v>1</v>
      </c>
      <c r="E7" s="6" t="s">
        <v>132</v>
      </c>
      <c r="F7" s="7" t="s">
        <v>6</v>
      </c>
      <c r="G7" s="54">
        <v>160</v>
      </c>
      <c r="H7" s="8"/>
      <c r="I7" s="8">
        <v>0</v>
      </c>
      <c r="J7" s="10">
        <f>SUM(G7*H7)</f>
        <v>0</v>
      </c>
      <c r="L7" s="35"/>
      <c r="M7" s="34"/>
      <c r="N7" s="34"/>
      <c r="O7" s="28"/>
      <c r="P7" s="35"/>
      <c r="Q7" s="34"/>
      <c r="R7" s="34"/>
      <c r="S7" s="28"/>
      <c r="T7" s="28"/>
      <c r="U7" s="28"/>
    </row>
    <row r="8" spans="1:21" x14ac:dyDescent="0.25">
      <c r="D8" s="9">
        <v>2</v>
      </c>
      <c r="E8" s="6" t="s">
        <v>133</v>
      </c>
      <c r="F8" s="7" t="s">
        <v>6</v>
      </c>
      <c r="G8" s="54">
        <v>190</v>
      </c>
      <c r="H8" s="8"/>
      <c r="I8" s="8">
        <v>0</v>
      </c>
      <c r="J8" s="10">
        <f t="shared" ref="J8:J9" si="0">SUM(G8*H8)</f>
        <v>0</v>
      </c>
      <c r="L8" s="35"/>
      <c r="M8" s="34"/>
      <c r="N8" s="34"/>
      <c r="O8" s="28"/>
      <c r="P8" s="35"/>
      <c r="Q8" s="34"/>
      <c r="R8" s="34"/>
      <c r="S8" s="28"/>
      <c r="T8" s="28"/>
      <c r="U8" s="28"/>
    </row>
    <row r="9" spans="1:21" ht="15.75" thickBot="1" x14ac:dyDescent="0.3">
      <c r="D9" s="11">
        <v>3</v>
      </c>
      <c r="E9" s="12" t="s">
        <v>134</v>
      </c>
      <c r="F9" s="13" t="s">
        <v>6</v>
      </c>
      <c r="G9" s="55">
        <v>51</v>
      </c>
      <c r="H9" s="14"/>
      <c r="I9" s="14">
        <v>0</v>
      </c>
      <c r="J9" s="10">
        <f t="shared" si="0"/>
        <v>0</v>
      </c>
      <c r="L9" s="35"/>
      <c r="M9" s="34"/>
      <c r="N9" s="34"/>
      <c r="O9" s="28"/>
      <c r="P9" s="35"/>
      <c r="Q9" s="34"/>
      <c r="R9" s="34"/>
      <c r="S9" s="28"/>
      <c r="T9" s="28"/>
      <c r="U9" s="28"/>
    </row>
    <row r="10" spans="1:21" ht="15.75" thickBot="1" x14ac:dyDescent="0.3">
      <c r="H10" s="137" t="s">
        <v>141</v>
      </c>
      <c r="I10" s="138"/>
      <c r="J10" s="117">
        <f>SUM(J7:J9)</f>
        <v>0</v>
      </c>
      <c r="L10" s="36"/>
      <c r="M10" s="34"/>
      <c r="N10" s="34"/>
      <c r="O10" s="28"/>
      <c r="P10" s="36"/>
      <c r="Q10" s="34"/>
      <c r="R10" s="34"/>
      <c r="S10" s="28"/>
      <c r="T10" s="28"/>
      <c r="U10" s="28"/>
    </row>
    <row r="11" spans="1:21" x14ac:dyDescent="0.25">
      <c r="H11" s="31" t="s">
        <v>140</v>
      </c>
      <c r="I11" s="42">
        <v>0</v>
      </c>
      <c r="J11" s="30">
        <f>(J9+J8+J7)</f>
        <v>0</v>
      </c>
      <c r="L11" s="28"/>
      <c r="M11" s="28"/>
      <c r="N11" s="28"/>
      <c r="O11" s="28"/>
      <c r="P11" s="28"/>
      <c r="Q11" s="28"/>
      <c r="R11" s="28"/>
      <c r="S11" s="28"/>
      <c r="T11" s="28"/>
      <c r="U11" s="28"/>
    </row>
    <row r="12" spans="1:21" x14ac:dyDescent="0.25">
      <c r="H12" s="31"/>
      <c r="I12" s="33">
        <v>0.05</v>
      </c>
      <c r="J12" s="31"/>
      <c r="L12" s="28"/>
      <c r="M12" s="28"/>
      <c r="N12" s="28"/>
      <c r="O12" s="28"/>
      <c r="P12" s="28"/>
      <c r="Q12" s="28"/>
      <c r="R12" s="28"/>
      <c r="S12" s="28"/>
      <c r="T12" s="28"/>
      <c r="U12" s="28"/>
    </row>
    <row r="13" spans="1:21" x14ac:dyDescent="0.25">
      <c r="H13" s="31"/>
      <c r="I13" s="33">
        <v>0.08</v>
      </c>
      <c r="J13" s="31"/>
      <c r="L13" s="28"/>
      <c r="M13" s="28"/>
      <c r="N13" s="28"/>
      <c r="O13" s="28"/>
      <c r="P13" s="28"/>
      <c r="Q13" s="28"/>
      <c r="R13" s="28"/>
      <c r="S13" s="28"/>
      <c r="T13" s="28"/>
      <c r="U13" s="28"/>
    </row>
    <row r="14" spans="1:21" ht="15.75" thickBot="1" x14ac:dyDescent="0.3">
      <c r="H14" s="32"/>
      <c r="I14" s="46">
        <v>0.23</v>
      </c>
      <c r="J14" s="32"/>
      <c r="L14" s="28"/>
      <c r="M14" s="28"/>
      <c r="N14" s="28"/>
      <c r="O14" s="28"/>
      <c r="P14" s="28"/>
      <c r="Q14" s="28"/>
      <c r="R14" s="28"/>
      <c r="S14" s="28"/>
      <c r="T14" s="28"/>
      <c r="U14" s="28"/>
    </row>
    <row r="15" spans="1:21" ht="15.75" thickBot="1" x14ac:dyDescent="0.3">
      <c r="H15" s="154" t="s">
        <v>142</v>
      </c>
      <c r="I15" s="164"/>
      <c r="J15" s="40">
        <f>SUM(J11:J14)</f>
        <v>0</v>
      </c>
      <c r="L15" s="28"/>
      <c r="M15" s="28"/>
      <c r="N15" s="28"/>
      <c r="O15" s="28"/>
      <c r="P15" s="28"/>
      <c r="Q15" s="28"/>
      <c r="R15" s="28"/>
      <c r="S15" s="28"/>
      <c r="T15" s="28"/>
      <c r="U15" s="28"/>
    </row>
    <row r="16" spans="1:21" x14ac:dyDescent="0.25">
      <c r="L16" s="28"/>
      <c r="M16" s="28"/>
      <c r="N16" s="28"/>
      <c r="O16" s="28"/>
      <c r="P16" s="28"/>
      <c r="Q16" s="28"/>
      <c r="R16" s="28"/>
      <c r="S16" s="28"/>
      <c r="T16" s="28"/>
      <c r="U16" s="28"/>
    </row>
    <row r="17" spans="12:21" x14ac:dyDescent="0.25">
      <c r="L17" s="28"/>
      <c r="M17" s="28"/>
      <c r="N17" s="28"/>
      <c r="O17" s="28"/>
      <c r="P17" s="28"/>
      <c r="Q17" s="28"/>
      <c r="R17" s="28"/>
      <c r="S17" s="28"/>
      <c r="T17" s="28"/>
      <c r="U17" s="28"/>
    </row>
    <row r="18" spans="12:21" x14ac:dyDescent="0.25">
      <c r="L18" s="28"/>
      <c r="M18" s="28"/>
      <c r="N18" s="28"/>
      <c r="O18" s="28"/>
      <c r="P18" s="28"/>
      <c r="Q18" s="28"/>
      <c r="R18" s="28"/>
      <c r="S18" s="28"/>
      <c r="T18" s="28"/>
      <c r="U18" s="28"/>
    </row>
    <row r="19" spans="12:21" x14ac:dyDescent="0.25">
      <c r="L19" s="28"/>
      <c r="M19" s="28"/>
      <c r="N19" s="28"/>
      <c r="O19" s="28"/>
      <c r="P19" s="28"/>
      <c r="Q19" s="28"/>
      <c r="R19" s="28"/>
      <c r="S19" s="28"/>
      <c r="T19" s="28"/>
      <c r="U19" s="28"/>
    </row>
    <row r="20" spans="12:21" x14ac:dyDescent="0.25">
      <c r="L20" s="28"/>
      <c r="M20" s="28"/>
      <c r="N20" s="28"/>
      <c r="O20" s="28"/>
      <c r="P20" s="28"/>
      <c r="Q20" s="28"/>
      <c r="R20" s="28"/>
      <c r="S20" s="28"/>
      <c r="T20" s="28"/>
      <c r="U20" s="28"/>
    </row>
    <row r="21" spans="12:21" x14ac:dyDescent="0.25">
      <c r="L21" s="28"/>
      <c r="M21" s="28"/>
      <c r="N21" s="28"/>
      <c r="O21" s="28"/>
      <c r="P21" s="28"/>
      <c r="Q21" s="28"/>
      <c r="R21" s="28"/>
      <c r="S21" s="28"/>
      <c r="T21" s="28"/>
      <c r="U21" s="28"/>
    </row>
    <row r="22" spans="12:21" x14ac:dyDescent="0.25">
      <c r="L22" s="28"/>
      <c r="M22" s="28"/>
      <c r="N22" s="28"/>
      <c r="O22" s="28"/>
      <c r="P22" s="28"/>
      <c r="Q22" s="28"/>
      <c r="R22" s="28"/>
      <c r="S22" s="28"/>
      <c r="T22" s="28"/>
      <c r="U22" s="28"/>
    </row>
    <row r="23" spans="12:21" x14ac:dyDescent="0.25">
      <c r="L23" s="28"/>
      <c r="M23" s="28"/>
      <c r="N23" s="28"/>
      <c r="O23" s="28"/>
      <c r="P23" s="28"/>
      <c r="Q23" s="28"/>
      <c r="R23" s="28"/>
      <c r="S23" s="28"/>
      <c r="T23" s="28"/>
      <c r="U23" s="28"/>
    </row>
    <row r="24" spans="12:21" x14ac:dyDescent="0.25">
      <c r="L24" s="28"/>
      <c r="M24" s="28"/>
      <c r="N24" s="28"/>
      <c r="O24" s="28"/>
      <c r="P24" s="28"/>
      <c r="Q24" s="28"/>
      <c r="R24" s="28"/>
      <c r="S24" s="28"/>
      <c r="T24" s="28"/>
      <c r="U24" s="28"/>
    </row>
    <row r="25" spans="12:21" x14ac:dyDescent="0.25">
      <c r="L25" s="28"/>
      <c r="M25" s="28"/>
      <c r="N25" s="28"/>
      <c r="O25" s="28"/>
      <c r="P25" s="28"/>
      <c r="Q25" s="28"/>
      <c r="R25" s="28"/>
      <c r="S25" s="28"/>
      <c r="T25" s="28"/>
      <c r="U25" s="28"/>
    </row>
    <row r="26" spans="12:21" x14ac:dyDescent="0.25">
      <c r="L26" s="28"/>
      <c r="M26" s="28"/>
      <c r="N26" s="28"/>
      <c r="O26" s="28"/>
      <c r="P26" s="28"/>
      <c r="Q26" s="28"/>
      <c r="R26" s="28"/>
      <c r="S26" s="28"/>
      <c r="T26" s="28"/>
      <c r="U26" s="28"/>
    </row>
    <row r="27" spans="12:21" x14ac:dyDescent="0.25">
      <c r="L27" s="28"/>
      <c r="M27" s="28"/>
      <c r="N27" s="28"/>
      <c r="O27" s="28"/>
      <c r="P27" s="28"/>
      <c r="Q27" s="28"/>
      <c r="R27" s="28"/>
      <c r="S27" s="28"/>
      <c r="T27" s="28"/>
      <c r="U27" s="28"/>
    </row>
    <row r="28" spans="12:21" x14ac:dyDescent="0.25">
      <c r="L28" s="28"/>
      <c r="M28" s="28"/>
      <c r="N28" s="28"/>
      <c r="O28" s="28"/>
      <c r="P28" s="28"/>
      <c r="Q28" s="28"/>
      <c r="R28" s="28"/>
      <c r="S28" s="28"/>
      <c r="T28" s="28"/>
      <c r="U28" s="28"/>
    </row>
    <row r="29" spans="12:21" x14ac:dyDescent="0.25">
      <c r="L29" s="28"/>
      <c r="M29" s="28"/>
      <c r="N29" s="28"/>
      <c r="O29" s="28"/>
      <c r="P29" s="28"/>
      <c r="Q29" s="28"/>
      <c r="R29" s="28"/>
      <c r="S29" s="28"/>
      <c r="T29" s="28"/>
      <c r="U29" s="28"/>
    </row>
    <row r="30" spans="12:21" x14ac:dyDescent="0.25">
      <c r="L30" s="28"/>
      <c r="M30" s="28"/>
      <c r="N30" s="28"/>
      <c r="O30" s="28"/>
      <c r="P30" s="28"/>
      <c r="Q30" s="28"/>
      <c r="R30" s="28"/>
      <c r="S30" s="28"/>
      <c r="T30" s="28"/>
      <c r="U30" s="28"/>
    </row>
    <row r="31" spans="12:21" x14ac:dyDescent="0.25">
      <c r="L31" s="28"/>
      <c r="M31" s="28"/>
      <c r="N31" s="28"/>
      <c r="O31" s="28"/>
      <c r="P31" s="28"/>
      <c r="Q31" s="28"/>
      <c r="R31" s="28"/>
      <c r="S31" s="28"/>
      <c r="T31" s="28"/>
      <c r="U31" s="28"/>
    </row>
    <row r="32" spans="12:21" x14ac:dyDescent="0.25">
      <c r="L32" s="28"/>
      <c r="M32" s="28"/>
      <c r="N32" s="28"/>
      <c r="O32" s="28"/>
      <c r="P32" s="28"/>
      <c r="Q32" s="28"/>
      <c r="R32" s="28"/>
      <c r="S32" s="28"/>
      <c r="T32" s="28"/>
      <c r="U32" s="28"/>
    </row>
    <row r="33" spans="12:21" x14ac:dyDescent="0.25">
      <c r="L33" s="28"/>
      <c r="M33" s="28"/>
      <c r="N33" s="28"/>
      <c r="O33" s="28"/>
      <c r="P33" s="28"/>
      <c r="Q33" s="28"/>
      <c r="R33" s="28"/>
      <c r="S33" s="28"/>
      <c r="T33" s="28"/>
      <c r="U33" s="28"/>
    </row>
    <row r="34" spans="12:21" x14ac:dyDescent="0.25">
      <c r="L34" s="28"/>
      <c r="M34" s="28"/>
      <c r="N34" s="28"/>
      <c r="O34" s="28"/>
      <c r="P34" s="28"/>
      <c r="Q34" s="28"/>
      <c r="R34" s="28"/>
      <c r="S34" s="28"/>
      <c r="T34" s="28"/>
      <c r="U34" s="28"/>
    </row>
    <row r="35" spans="12:21" x14ac:dyDescent="0.25">
      <c r="L35" s="28"/>
      <c r="M35" s="28"/>
      <c r="N35" s="28"/>
      <c r="O35" s="28"/>
      <c r="P35" s="28"/>
      <c r="Q35" s="28"/>
      <c r="R35" s="28"/>
      <c r="S35" s="28"/>
      <c r="T35" s="28"/>
      <c r="U35" s="28"/>
    </row>
    <row r="36" spans="12:21" x14ac:dyDescent="0.25">
      <c r="L36" s="28"/>
      <c r="M36" s="28"/>
      <c r="N36" s="28"/>
      <c r="O36" s="28"/>
      <c r="P36" s="28"/>
      <c r="Q36" s="28"/>
      <c r="R36" s="28"/>
      <c r="S36" s="28"/>
      <c r="T36" s="28"/>
      <c r="U36" s="28"/>
    </row>
    <row r="37" spans="12:21" x14ac:dyDescent="0.25">
      <c r="L37" s="28"/>
      <c r="M37" s="28"/>
      <c r="N37" s="28"/>
      <c r="O37" s="28"/>
      <c r="P37" s="28"/>
      <c r="Q37" s="28"/>
      <c r="R37" s="28"/>
      <c r="S37" s="28"/>
      <c r="T37" s="28"/>
      <c r="U37" s="28"/>
    </row>
    <row r="38" spans="12:21" x14ac:dyDescent="0.25">
      <c r="L38" s="28"/>
      <c r="M38" s="28"/>
      <c r="N38" s="28"/>
      <c r="O38" s="28"/>
      <c r="P38" s="28"/>
      <c r="Q38" s="28"/>
      <c r="R38" s="28"/>
      <c r="S38" s="28"/>
      <c r="T38" s="28"/>
      <c r="U38" s="28"/>
    </row>
    <row r="39" spans="12:21" x14ac:dyDescent="0.25">
      <c r="L39" s="28"/>
      <c r="M39" s="28"/>
      <c r="N39" s="28"/>
      <c r="O39" s="28"/>
      <c r="P39" s="28"/>
      <c r="Q39" s="28"/>
      <c r="R39" s="28"/>
      <c r="S39" s="28"/>
      <c r="T39" s="28"/>
      <c r="U39" s="28"/>
    </row>
    <row r="40" spans="12:21" x14ac:dyDescent="0.25">
      <c r="L40" s="28"/>
      <c r="M40" s="28"/>
      <c r="N40" s="28"/>
      <c r="O40" s="28"/>
      <c r="P40" s="28"/>
      <c r="Q40" s="28"/>
      <c r="R40" s="28"/>
      <c r="S40" s="28"/>
      <c r="T40" s="28"/>
      <c r="U40" s="28"/>
    </row>
    <row r="41" spans="12:21" x14ac:dyDescent="0.25">
      <c r="L41" s="28"/>
      <c r="M41" s="28"/>
      <c r="N41" s="28"/>
      <c r="O41" s="28"/>
      <c r="P41" s="28"/>
      <c r="Q41" s="28"/>
      <c r="R41" s="28"/>
      <c r="S41" s="28"/>
      <c r="T41" s="28"/>
      <c r="U41" s="28"/>
    </row>
    <row r="42" spans="12:21" x14ac:dyDescent="0.25">
      <c r="L42" s="28"/>
      <c r="M42" s="28"/>
      <c r="N42" s="28"/>
      <c r="O42" s="28"/>
      <c r="P42" s="28"/>
      <c r="Q42" s="28"/>
      <c r="R42" s="28"/>
      <c r="S42" s="28"/>
      <c r="T42" s="28"/>
      <c r="U42" s="28"/>
    </row>
    <row r="43" spans="12:21" x14ac:dyDescent="0.25">
      <c r="L43" s="28"/>
      <c r="M43" s="28"/>
      <c r="N43" s="28"/>
      <c r="O43" s="28"/>
      <c r="P43" s="28"/>
      <c r="Q43" s="28"/>
      <c r="R43" s="28"/>
      <c r="S43" s="28"/>
      <c r="T43" s="28"/>
      <c r="U43" s="28"/>
    </row>
    <row r="44" spans="12:21" x14ac:dyDescent="0.25">
      <c r="L44" s="28"/>
      <c r="M44" s="28"/>
      <c r="N44" s="28"/>
      <c r="O44" s="28"/>
      <c r="P44" s="28"/>
      <c r="Q44" s="28"/>
      <c r="R44" s="28"/>
      <c r="S44" s="28"/>
      <c r="T44" s="28"/>
      <c r="U44" s="28"/>
    </row>
    <row r="45" spans="12:21" x14ac:dyDescent="0.25">
      <c r="L45" s="28"/>
      <c r="M45" s="28"/>
      <c r="N45" s="28"/>
      <c r="O45" s="28"/>
      <c r="P45" s="28"/>
      <c r="Q45" s="28"/>
      <c r="R45" s="28"/>
      <c r="S45" s="28"/>
      <c r="T45" s="28"/>
      <c r="U45" s="28"/>
    </row>
    <row r="46" spans="12:21" x14ac:dyDescent="0.25">
      <c r="L46" s="28"/>
      <c r="M46" s="28"/>
      <c r="N46" s="28"/>
      <c r="O46" s="28"/>
      <c r="P46" s="28"/>
      <c r="Q46" s="28"/>
      <c r="R46" s="28"/>
      <c r="S46" s="28"/>
      <c r="T46" s="28"/>
      <c r="U46" s="28"/>
    </row>
    <row r="47" spans="12:21" x14ac:dyDescent="0.25">
      <c r="L47" s="28"/>
      <c r="M47" s="28"/>
      <c r="N47" s="28"/>
      <c r="O47" s="28"/>
      <c r="P47" s="28"/>
      <c r="Q47" s="28"/>
      <c r="R47" s="28"/>
      <c r="S47" s="28"/>
      <c r="T47" s="28"/>
      <c r="U47" s="28"/>
    </row>
    <row r="48" spans="12:21" x14ac:dyDescent="0.25">
      <c r="L48" s="28"/>
      <c r="M48" s="28"/>
      <c r="N48" s="28"/>
      <c r="O48" s="28"/>
      <c r="P48" s="28"/>
      <c r="Q48" s="28"/>
      <c r="R48" s="28"/>
      <c r="S48" s="28"/>
      <c r="T48" s="28"/>
      <c r="U48" s="28"/>
    </row>
    <row r="49" spans="12:21" x14ac:dyDescent="0.25">
      <c r="L49" s="28"/>
      <c r="M49" s="28"/>
      <c r="N49" s="28"/>
      <c r="O49" s="28"/>
      <c r="P49" s="28"/>
      <c r="Q49" s="28"/>
      <c r="R49" s="28"/>
      <c r="S49" s="28"/>
      <c r="T49" s="28"/>
      <c r="U49" s="28"/>
    </row>
    <row r="50" spans="12:21" x14ac:dyDescent="0.25">
      <c r="L50" s="28"/>
      <c r="M50" s="28"/>
      <c r="N50" s="28"/>
      <c r="O50" s="28"/>
      <c r="P50" s="28"/>
      <c r="Q50" s="28"/>
      <c r="R50" s="28"/>
      <c r="S50" s="28"/>
      <c r="T50" s="28"/>
      <c r="U50" s="28"/>
    </row>
    <row r="51" spans="12:21" x14ac:dyDescent="0.25">
      <c r="L51" s="28"/>
      <c r="M51" s="28"/>
      <c r="N51" s="28"/>
      <c r="O51" s="28"/>
      <c r="P51" s="28"/>
      <c r="Q51" s="28"/>
      <c r="R51" s="28"/>
      <c r="S51" s="28"/>
      <c r="T51" s="28"/>
      <c r="U51" s="28"/>
    </row>
    <row r="52" spans="12:21" x14ac:dyDescent="0.25">
      <c r="L52" s="28"/>
      <c r="M52" s="28"/>
      <c r="N52" s="28"/>
      <c r="O52" s="28"/>
      <c r="P52" s="28"/>
      <c r="Q52" s="28"/>
      <c r="R52" s="28"/>
      <c r="S52" s="28"/>
      <c r="T52" s="28"/>
      <c r="U52" s="28"/>
    </row>
    <row r="53" spans="12:21" x14ac:dyDescent="0.25">
      <c r="L53" s="28"/>
      <c r="M53" s="28"/>
      <c r="N53" s="28"/>
      <c r="O53" s="28"/>
      <c r="P53" s="28"/>
      <c r="Q53" s="28"/>
      <c r="R53" s="28"/>
      <c r="S53" s="28"/>
      <c r="T53" s="28"/>
      <c r="U53" s="28"/>
    </row>
    <row r="54" spans="12:21" x14ac:dyDescent="0.25">
      <c r="L54" s="28"/>
      <c r="M54" s="28"/>
      <c r="N54" s="28"/>
      <c r="O54" s="28"/>
      <c r="P54" s="28"/>
      <c r="Q54" s="28"/>
      <c r="R54" s="28"/>
      <c r="S54" s="28"/>
      <c r="T54" s="28"/>
      <c r="U54" s="28"/>
    </row>
    <row r="55" spans="12:21" x14ac:dyDescent="0.25">
      <c r="L55" s="28"/>
      <c r="M55" s="28"/>
      <c r="N55" s="28"/>
      <c r="O55" s="28"/>
      <c r="P55" s="28"/>
      <c r="Q55" s="28"/>
      <c r="R55" s="28"/>
      <c r="S55" s="28"/>
      <c r="T55" s="28"/>
      <c r="U55" s="28"/>
    </row>
    <row r="56" spans="12:21" x14ac:dyDescent="0.25">
      <c r="L56" s="28"/>
      <c r="M56" s="28"/>
      <c r="N56" s="28"/>
      <c r="O56" s="28"/>
      <c r="P56" s="28"/>
      <c r="Q56" s="28"/>
      <c r="R56" s="28"/>
      <c r="S56" s="28"/>
      <c r="T56" s="28"/>
      <c r="U56" s="28"/>
    </row>
    <row r="57" spans="12:21" x14ac:dyDescent="0.25">
      <c r="L57" s="28"/>
      <c r="M57" s="28"/>
      <c r="N57" s="28"/>
      <c r="O57" s="28"/>
      <c r="P57" s="28"/>
      <c r="Q57" s="28"/>
      <c r="R57" s="28"/>
      <c r="S57" s="28"/>
      <c r="T57" s="28"/>
      <c r="U57" s="28"/>
    </row>
    <row r="58" spans="12:21" x14ac:dyDescent="0.25">
      <c r="L58" s="28"/>
      <c r="M58" s="28"/>
      <c r="N58" s="28"/>
      <c r="O58" s="28"/>
      <c r="P58" s="28"/>
      <c r="Q58" s="28"/>
      <c r="R58" s="28"/>
      <c r="S58" s="28"/>
      <c r="T58" s="28"/>
      <c r="U58" s="28"/>
    </row>
    <row r="59" spans="12:21" x14ac:dyDescent="0.25">
      <c r="L59" s="28"/>
      <c r="M59" s="28"/>
      <c r="N59" s="28"/>
      <c r="O59" s="28"/>
      <c r="P59" s="28"/>
      <c r="Q59" s="28"/>
      <c r="R59" s="28"/>
      <c r="S59" s="28"/>
      <c r="T59" s="28"/>
      <c r="U59" s="28"/>
    </row>
    <row r="60" spans="12:21" x14ac:dyDescent="0.25">
      <c r="L60" s="28"/>
      <c r="M60" s="28"/>
      <c r="N60" s="28"/>
      <c r="O60" s="28"/>
      <c r="P60" s="28"/>
      <c r="Q60" s="28"/>
      <c r="R60" s="28"/>
      <c r="S60" s="28"/>
      <c r="T60" s="28"/>
      <c r="U60" s="28"/>
    </row>
    <row r="61" spans="12:21" x14ac:dyDescent="0.25">
      <c r="L61" s="28"/>
      <c r="M61" s="28"/>
      <c r="N61" s="28"/>
      <c r="O61" s="28"/>
      <c r="P61" s="28"/>
      <c r="Q61" s="28"/>
      <c r="R61" s="28"/>
      <c r="S61" s="28"/>
      <c r="T61" s="28"/>
      <c r="U61" s="28"/>
    </row>
    <row r="62" spans="12:21" x14ac:dyDescent="0.25">
      <c r="L62" s="28"/>
      <c r="M62" s="28"/>
      <c r="N62" s="28"/>
      <c r="O62" s="28"/>
      <c r="P62" s="28"/>
      <c r="Q62" s="28"/>
      <c r="R62" s="28"/>
      <c r="S62" s="28"/>
      <c r="T62" s="28"/>
      <c r="U62" s="28"/>
    </row>
    <row r="63" spans="12:21" x14ac:dyDescent="0.25">
      <c r="L63" s="28"/>
      <c r="M63" s="28"/>
      <c r="N63" s="28"/>
      <c r="O63" s="28"/>
      <c r="P63" s="28"/>
      <c r="Q63" s="28"/>
      <c r="R63" s="28"/>
      <c r="S63" s="28"/>
      <c r="T63" s="28"/>
      <c r="U63" s="28"/>
    </row>
    <row r="64" spans="12:21" x14ac:dyDescent="0.25">
      <c r="L64" s="28"/>
      <c r="M64" s="28"/>
      <c r="N64" s="28"/>
      <c r="O64" s="28"/>
      <c r="P64" s="28"/>
      <c r="Q64" s="28"/>
      <c r="R64" s="28"/>
      <c r="S64" s="28"/>
      <c r="T64" s="28"/>
      <c r="U64" s="28"/>
    </row>
    <row r="65" spans="12:21" x14ac:dyDescent="0.25">
      <c r="L65" s="28"/>
      <c r="M65" s="28"/>
      <c r="N65" s="28"/>
      <c r="O65" s="28"/>
      <c r="P65" s="28"/>
      <c r="Q65" s="28"/>
      <c r="R65" s="28"/>
      <c r="S65" s="28"/>
      <c r="T65" s="28"/>
      <c r="U65" s="28"/>
    </row>
    <row r="66" spans="12:21" x14ac:dyDescent="0.25">
      <c r="L66" s="28"/>
      <c r="M66" s="28"/>
      <c r="N66" s="28"/>
      <c r="O66" s="28"/>
      <c r="P66" s="28"/>
      <c r="Q66" s="28"/>
      <c r="R66" s="28"/>
      <c r="S66" s="28"/>
      <c r="T66" s="28"/>
      <c r="U66" s="28"/>
    </row>
    <row r="67" spans="12:21" x14ac:dyDescent="0.25">
      <c r="L67" s="28"/>
      <c r="M67" s="28"/>
      <c r="N67" s="28"/>
      <c r="O67" s="28"/>
      <c r="P67" s="28"/>
      <c r="Q67" s="28"/>
      <c r="R67" s="28"/>
      <c r="S67" s="28"/>
      <c r="T67" s="28"/>
      <c r="U67" s="28"/>
    </row>
    <row r="68" spans="12:21" x14ac:dyDescent="0.25">
      <c r="L68" s="28"/>
      <c r="M68" s="28"/>
      <c r="N68" s="28"/>
      <c r="O68" s="28"/>
      <c r="P68" s="28"/>
      <c r="Q68" s="28"/>
      <c r="R68" s="28"/>
      <c r="S68" s="28"/>
      <c r="T68" s="28"/>
      <c r="U68" s="28"/>
    </row>
    <row r="69" spans="12:21" x14ac:dyDescent="0.25">
      <c r="L69" s="28"/>
      <c r="M69" s="28"/>
      <c r="N69" s="28"/>
      <c r="O69" s="28"/>
      <c r="P69" s="28"/>
      <c r="Q69" s="28"/>
      <c r="R69" s="28"/>
      <c r="S69" s="28"/>
      <c r="T69" s="28"/>
      <c r="U69" s="28"/>
    </row>
    <row r="70" spans="12:21" x14ac:dyDescent="0.25">
      <c r="L70" s="28"/>
      <c r="M70" s="28"/>
      <c r="N70" s="28"/>
      <c r="O70" s="28"/>
      <c r="P70" s="28"/>
      <c r="Q70" s="28"/>
      <c r="R70" s="28"/>
      <c r="S70" s="28"/>
      <c r="T70" s="28"/>
      <c r="U70" s="28"/>
    </row>
    <row r="71" spans="12:21" x14ac:dyDescent="0.25">
      <c r="L71" s="28"/>
      <c r="M71" s="28"/>
      <c r="N71" s="28"/>
      <c r="O71" s="28"/>
      <c r="P71" s="28"/>
      <c r="Q71" s="28"/>
      <c r="R71" s="28"/>
      <c r="S71" s="28"/>
      <c r="T71" s="28"/>
      <c r="U71" s="28"/>
    </row>
    <row r="72" spans="12:21" x14ac:dyDescent="0.25">
      <c r="L72" s="28"/>
      <c r="M72" s="28"/>
      <c r="N72" s="28"/>
      <c r="O72" s="28"/>
      <c r="P72" s="28"/>
      <c r="Q72" s="28"/>
      <c r="R72" s="28"/>
      <c r="S72" s="28"/>
      <c r="T72" s="28"/>
      <c r="U72" s="28"/>
    </row>
    <row r="73" spans="12:21" x14ac:dyDescent="0.25">
      <c r="L73" s="28"/>
      <c r="M73" s="28"/>
      <c r="N73" s="28"/>
      <c r="O73" s="28"/>
      <c r="P73" s="28"/>
      <c r="Q73" s="28"/>
      <c r="R73" s="28"/>
      <c r="S73" s="28"/>
      <c r="T73" s="28"/>
      <c r="U73" s="28"/>
    </row>
    <row r="74" spans="12:21" x14ac:dyDescent="0.25">
      <c r="L74" s="28"/>
      <c r="M74" s="28"/>
      <c r="N74" s="28"/>
      <c r="O74" s="28"/>
      <c r="P74" s="28"/>
      <c r="Q74" s="28"/>
      <c r="R74" s="28"/>
      <c r="S74" s="28"/>
      <c r="T74" s="28"/>
      <c r="U74" s="28"/>
    </row>
    <row r="75" spans="12:21" x14ac:dyDescent="0.25">
      <c r="L75" s="28"/>
      <c r="M75" s="28"/>
      <c r="N75" s="28"/>
      <c r="O75" s="28"/>
      <c r="P75" s="28"/>
      <c r="Q75" s="28"/>
      <c r="R75" s="28"/>
      <c r="S75" s="28"/>
      <c r="T75" s="28"/>
      <c r="U75" s="28"/>
    </row>
    <row r="76" spans="12:21" x14ac:dyDescent="0.25">
      <c r="L76" s="28"/>
      <c r="M76" s="28"/>
      <c r="N76" s="28"/>
      <c r="O76" s="28"/>
      <c r="P76" s="28"/>
      <c r="Q76" s="28"/>
      <c r="R76" s="28"/>
      <c r="S76" s="28"/>
      <c r="T76" s="28"/>
      <c r="U76" s="28"/>
    </row>
    <row r="77" spans="12:21" x14ac:dyDescent="0.25">
      <c r="L77" s="28"/>
      <c r="M77" s="28"/>
      <c r="N77" s="28"/>
      <c r="O77" s="28"/>
      <c r="P77" s="28"/>
      <c r="Q77" s="28"/>
      <c r="R77" s="28"/>
      <c r="S77" s="28"/>
      <c r="T77" s="28"/>
      <c r="U77" s="28"/>
    </row>
    <row r="78" spans="12:21" x14ac:dyDescent="0.25">
      <c r="L78" s="28"/>
      <c r="M78" s="28"/>
      <c r="N78" s="28"/>
      <c r="O78" s="28"/>
      <c r="P78" s="28"/>
      <c r="Q78" s="28"/>
      <c r="R78" s="28"/>
      <c r="S78" s="28"/>
      <c r="T78" s="28"/>
      <c r="U78" s="28"/>
    </row>
    <row r="79" spans="12:21" x14ac:dyDescent="0.25">
      <c r="L79" s="28"/>
      <c r="M79" s="28"/>
      <c r="N79" s="28"/>
      <c r="O79" s="28"/>
      <c r="P79" s="28"/>
      <c r="Q79" s="28"/>
      <c r="R79" s="28"/>
      <c r="S79" s="28"/>
      <c r="T79" s="28"/>
      <c r="U79" s="28"/>
    </row>
    <row r="80" spans="12:21" x14ac:dyDescent="0.25">
      <c r="L80" s="28"/>
      <c r="M80" s="28"/>
      <c r="N80" s="28"/>
      <c r="O80" s="28"/>
      <c r="P80" s="28"/>
      <c r="Q80" s="28"/>
      <c r="R80" s="28"/>
      <c r="S80" s="28"/>
      <c r="T80" s="28"/>
      <c r="U80" s="28"/>
    </row>
    <row r="81" spans="12:21" x14ac:dyDescent="0.25">
      <c r="L81" s="28"/>
      <c r="M81" s="28"/>
      <c r="N81" s="28"/>
      <c r="O81" s="28"/>
      <c r="P81" s="28"/>
      <c r="Q81" s="28"/>
      <c r="R81" s="28"/>
      <c r="S81" s="28"/>
      <c r="T81" s="28"/>
      <c r="U81" s="28"/>
    </row>
    <row r="82" spans="12:21" x14ac:dyDescent="0.25">
      <c r="L82" s="28"/>
      <c r="M82" s="28"/>
      <c r="N82" s="28"/>
      <c r="O82" s="28"/>
      <c r="P82" s="28"/>
      <c r="Q82" s="28"/>
      <c r="R82" s="28"/>
      <c r="S82" s="28"/>
      <c r="T82" s="28"/>
      <c r="U82" s="28"/>
    </row>
    <row r="83" spans="12:21" x14ac:dyDescent="0.25">
      <c r="L83" s="28"/>
      <c r="M83" s="28"/>
      <c r="N83" s="28"/>
      <c r="O83" s="28"/>
      <c r="P83" s="28"/>
      <c r="Q83" s="28"/>
      <c r="R83" s="28"/>
      <c r="S83" s="28"/>
      <c r="T83" s="28"/>
      <c r="U83" s="28"/>
    </row>
    <row r="84" spans="12:21" x14ac:dyDescent="0.25">
      <c r="L84" s="28"/>
      <c r="M84" s="28"/>
      <c r="N84" s="28"/>
      <c r="O84" s="28"/>
      <c r="P84" s="28"/>
      <c r="Q84" s="28"/>
      <c r="R84" s="28"/>
      <c r="S84" s="28"/>
      <c r="T84" s="28"/>
      <c r="U84" s="28"/>
    </row>
    <row r="85" spans="12:21" x14ac:dyDescent="0.25">
      <c r="L85" s="28"/>
      <c r="M85" s="28"/>
      <c r="N85" s="28"/>
      <c r="O85" s="28"/>
      <c r="P85" s="28"/>
      <c r="Q85" s="28"/>
      <c r="R85" s="28"/>
      <c r="S85" s="28"/>
      <c r="T85" s="28"/>
      <c r="U85" s="28"/>
    </row>
    <row r="86" spans="12:21" x14ac:dyDescent="0.25">
      <c r="L86" s="28"/>
      <c r="M86" s="28"/>
      <c r="N86" s="28"/>
      <c r="O86" s="28"/>
      <c r="P86" s="28"/>
      <c r="Q86" s="28"/>
      <c r="R86" s="28"/>
      <c r="S86" s="28"/>
      <c r="T86" s="28"/>
      <c r="U86" s="28"/>
    </row>
    <row r="87" spans="12:21" x14ac:dyDescent="0.25">
      <c r="L87" s="28"/>
      <c r="M87" s="28"/>
      <c r="N87" s="28"/>
      <c r="O87" s="28"/>
      <c r="P87" s="28"/>
      <c r="Q87" s="28"/>
      <c r="R87" s="28"/>
      <c r="S87" s="28"/>
      <c r="T87" s="28"/>
      <c r="U87" s="28"/>
    </row>
    <row r="88" spans="12:21" x14ac:dyDescent="0.25">
      <c r="L88" s="28"/>
      <c r="M88" s="28"/>
      <c r="N88" s="28"/>
      <c r="O88" s="28"/>
      <c r="P88" s="28"/>
      <c r="Q88" s="28"/>
      <c r="R88" s="28"/>
      <c r="S88" s="28"/>
      <c r="T88" s="28"/>
      <c r="U88" s="28"/>
    </row>
    <row r="89" spans="12:21" x14ac:dyDescent="0.25"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spans="12:21" x14ac:dyDescent="0.25">
      <c r="L90" s="28"/>
      <c r="M90" s="28"/>
      <c r="N90" s="28"/>
      <c r="O90" s="28"/>
      <c r="P90" s="28"/>
      <c r="Q90" s="28"/>
      <c r="R90" s="28"/>
      <c r="S90" s="28"/>
      <c r="T90" s="28"/>
      <c r="U90" s="28"/>
    </row>
    <row r="91" spans="12:21" x14ac:dyDescent="0.25">
      <c r="L91" s="28"/>
      <c r="M91" s="28"/>
      <c r="N91" s="28"/>
      <c r="O91" s="28"/>
      <c r="P91" s="28"/>
      <c r="Q91" s="28"/>
      <c r="R91" s="28"/>
      <c r="S91" s="28"/>
      <c r="T91" s="28"/>
      <c r="U91" s="28"/>
    </row>
    <row r="92" spans="12:21" x14ac:dyDescent="0.25">
      <c r="L92" s="28"/>
      <c r="M92" s="28"/>
      <c r="N92" s="28"/>
      <c r="O92" s="28"/>
      <c r="P92" s="28"/>
      <c r="Q92" s="28"/>
      <c r="R92" s="28"/>
      <c r="S92" s="28"/>
      <c r="T92" s="28"/>
      <c r="U92" s="28"/>
    </row>
    <row r="93" spans="12:21" x14ac:dyDescent="0.25"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spans="12:21" x14ac:dyDescent="0.25">
      <c r="L94" s="28"/>
      <c r="M94" s="28"/>
      <c r="N94" s="28"/>
      <c r="O94" s="28"/>
      <c r="P94" s="28"/>
      <c r="Q94" s="28"/>
      <c r="R94" s="28"/>
      <c r="S94" s="28"/>
      <c r="T94" s="28"/>
      <c r="U94" s="28"/>
    </row>
    <row r="95" spans="12:21" x14ac:dyDescent="0.25">
      <c r="L95" s="28"/>
      <c r="M95" s="28"/>
      <c r="N95" s="28"/>
      <c r="O95" s="28"/>
      <c r="P95" s="28"/>
      <c r="Q95" s="28"/>
      <c r="R95" s="28"/>
      <c r="S95" s="28"/>
      <c r="T95" s="28"/>
      <c r="U95" s="28"/>
    </row>
    <row r="96" spans="12:21" x14ac:dyDescent="0.25"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spans="12:21" x14ac:dyDescent="0.25"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12:21" x14ac:dyDescent="0.25">
      <c r="L98" s="28"/>
      <c r="M98" s="28"/>
      <c r="N98" s="28"/>
      <c r="O98" s="28"/>
      <c r="P98" s="28"/>
      <c r="Q98" s="28"/>
      <c r="R98" s="28"/>
      <c r="S98" s="28"/>
      <c r="T98" s="28"/>
      <c r="U98" s="28"/>
    </row>
    <row r="99" spans="12:21" x14ac:dyDescent="0.25">
      <c r="L99" s="28"/>
      <c r="M99" s="28"/>
      <c r="N99" s="28"/>
      <c r="O99" s="28"/>
      <c r="P99" s="28"/>
      <c r="Q99" s="28"/>
      <c r="R99" s="28"/>
      <c r="S99" s="28"/>
      <c r="T99" s="28"/>
      <c r="U99" s="28"/>
    </row>
    <row r="100" spans="12:21" x14ac:dyDescent="0.25">
      <c r="L100" s="28"/>
      <c r="M100" s="28"/>
      <c r="N100" s="28"/>
      <c r="O100" s="28"/>
      <c r="P100" s="28"/>
      <c r="Q100" s="28"/>
      <c r="R100" s="28"/>
      <c r="S100" s="28"/>
      <c r="T100" s="28"/>
      <c r="U100" s="28"/>
    </row>
    <row r="101" spans="12:21" x14ac:dyDescent="0.25">
      <c r="L101" s="28"/>
      <c r="M101" s="28"/>
      <c r="N101" s="28"/>
      <c r="O101" s="28"/>
      <c r="P101" s="28"/>
      <c r="Q101" s="28"/>
      <c r="R101" s="28"/>
      <c r="S101" s="28"/>
      <c r="T101" s="28"/>
      <c r="U101" s="28"/>
    </row>
    <row r="102" spans="12:21" x14ac:dyDescent="0.25">
      <c r="L102" s="28"/>
      <c r="M102" s="28"/>
      <c r="N102" s="28"/>
      <c r="O102" s="28"/>
      <c r="P102" s="28"/>
      <c r="Q102" s="28"/>
      <c r="R102" s="28"/>
      <c r="S102" s="28"/>
      <c r="T102" s="28"/>
      <c r="U102" s="28"/>
    </row>
    <row r="103" spans="12:21" x14ac:dyDescent="0.25">
      <c r="L103" s="28"/>
      <c r="M103" s="28"/>
      <c r="N103" s="28"/>
      <c r="O103" s="28"/>
      <c r="P103" s="28"/>
      <c r="Q103" s="28"/>
      <c r="R103" s="28"/>
      <c r="S103" s="28"/>
      <c r="T103" s="28"/>
      <c r="U103" s="28"/>
    </row>
    <row r="104" spans="12:21" x14ac:dyDescent="0.25">
      <c r="L104" s="28"/>
      <c r="M104" s="28"/>
      <c r="N104" s="28"/>
      <c r="O104" s="28"/>
      <c r="P104" s="28"/>
      <c r="Q104" s="28"/>
      <c r="R104" s="28"/>
      <c r="S104" s="28"/>
      <c r="T104" s="28"/>
      <c r="U104" s="28"/>
    </row>
    <row r="105" spans="12:21" x14ac:dyDescent="0.25">
      <c r="L105" s="28"/>
      <c r="M105" s="28"/>
      <c r="N105" s="28"/>
      <c r="O105" s="28"/>
      <c r="P105" s="28"/>
      <c r="Q105" s="28"/>
      <c r="R105" s="28"/>
      <c r="S105" s="28"/>
      <c r="T105" s="28"/>
      <c r="U105" s="28"/>
    </row>
    <row r="106" spans="12:21" x14ac:dyDescent="0.25">
      <c r="L106" s="28"/>
      <c r="M106" s="28"/>
      <c r="N106" s="28"/>
      <c r="O106" s="28"/>
      <c r="P106" s="28"/>
      <c r="Q106" s="28"/>
      <c r="R106" s="28"/>
      <c r="S106" s="28"/>
      <c r="T106" s="28"/>
      <c r="U106" s="28"/>
    </row>
    <row r="107" spans="12:21" x14ac:dyDescent="0.25">
      <c r="L107" s="28"/>
      <c r="M107" s="28"/>
      <c r="N107" s="28"/>
      <c r="O107" s="28"/>
      <c r="P107" s="28"/>
      <c r="Q107" s="28"/>
      <c r="R107" s="28"/>
      <c r="S107" s="28"/>
      <c r="T107" s="28"/>
      <c r="U107" s="28"/>
    </row>
    <row r="108" spans="12:21" x14ac:dyDescent="0.25">
      <c r="L108" s="28"/>
      <c r="M108" s="28"/>
      <c r="N108" s="28"/>
      <c r="O108" s="28"/>
      <c r="P108" s="28"/>
      <c r="Q108" s="28"/>
      <c r="R108" s="28"/>
      <c r="S108" s="28"/>
      <c r="T108" s="28"/>
      <c r="U108" s="28"/>
    </row>
    <row r="109" spans="12:21" x14ac:dyDescent="0.25">
      <c r="L109" s="28"/>
      <c r="M109" s="28"/>
      <c r="N109" s="28"/>
      <c r="O109" s="28"/>
      <c r="P109" s="28"/>
      <c r="Q109" s="28"/>
      <c r="R109" s="28"/>
      <c r="S109" s="28"/>
      <c r="T109" s="28"/>
      <c r="U109" s="28"/>
    </row>
    <row r="110" spans="12:21" x14ac:dyDescent="0.25"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12:21" x14ac:dyDescent="0.25"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12:21" x14ac:dyDescent="0.25">
      <c r="L112" s="28"/>
      <c r="M112" s="28"/>
      <c r="N112" s="28"/>
      <c r="O112" s="28"/>
      <c r="P112" s="28"/>
      <c r="Q112" s="28"/>
      <c r="R112" s="28"/>
      <c r="S112" s="28"/>
      <c r="T112" s="28"/>
      <c r="U112" s="28"/>
    </row>
    <row r="113" spans="12:21" x14ac:dyDescent="0.25">
      <c r="L113" s="28"/>
      <c r="M113" s="28"/>
      <c r="N113" s="28"/>
      <c r="O113" s="28"/>
      <c r="P113" s="28"/>
      <c r="Q113" s="28"/>
      <c r="R113" s="28"/>
      <c r="S113" s="28"/>
      <c r="T113" s="28"/>
      <c r="U113" s="28"/>
    </row>
    <row r="114" spans="12:21" x14ac:dyDescent="0.25">
      <c r="L114" s="28"/>
      <c r="M114" s="28"/>
      <c r="N114" s="28"/>
      <c r="O114" s="28"/>
      <c r="P114" s="28"/>
      <c r="Q114" s="28"/>
      <c r="R114" s="28"/>
      <c r="S114" s="28"/>
      <c r="T114" s="28"/>
      <c r="U114" s="28"/>
    </row>
    <row r="115" spans="12:21" x14ac:dyDescent="0.25">
      <c r="L115" s="28"/>
      <c r="M115" s="28"/>
      <c r="N115" s="28"/>
      <c r="O115" s="28"/>
      <c r="P115" s="28"/>
      <c r="Q115" s="28"/>
      <c r="R115" s="28"/>
      <c r="S115" s="28"/>
      <c r="T115" s="28"/>
      <c r="U115" s="28"/>
    </row>
    <row r="116" spans="12:21" x14ac:dyDescent="0.25"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12:21" x14ac:dyDescent="0.25">
      <c r="L117" s="28"/>
      <c r="M117" s="28"/>
      <c r="N117" s="28"/>
      <c r="O117" s="28"/>
      <c r="P117" s="28"/>
      <c r="Q117" s="28"/>
      <c r="R117" s="28"/>
      <c r="S117" s="28"/>
      <c r="T117" s="28"/>
      <c r="U117" s="28"/>
    </row>
    <row r="118" spans="12:21" x14ac:dyDescent="0.25">
      <c r="L118" s="28"/>
      <c r="M118" s="28"/>
      <c r="N118" s="28"/>
      <c r="O118" s="28"/>
      <c r="P118" s="28"/>
      <c r="Q118" s="28"/>
      <c r="R118" s="28"/>
      <c r="S118" s="28"/>
      <c r="T118" s="28"/>
      <c r="U118" s="28"/>
    </row>
  </sheetData>
  <mergeCells count="13">
    <mergeCell ref="D2:J3"/>
    <mergeCell ref="H10:I10"/>
    <mergeCell ref="H15:I15"/>
    <mergeCell ref="L4:N4"/>
    <mergeCell ref="P4:R4"/>
    <mergeCell ref="D4:J4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511811023622047" footer="0.511811023622047"/>
  <pageSetup paperSize="9" scale="36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47"/>
  <sheetViews>
    <sheetView zoomScaleNormal="100" workbookViewId="0">
      <selection activeCell="G10" sqref="G10"/>
    </sheetView>
  </sheetViews>
  <sheetFormatPr defaultColWidth="8.7109375" defaultRowHeight="15" x14ac:dyDescent="0.25"/>
  <cols>
    <col min="4" max="4" width="6" style="1" customWidth="1"/>
    <col min="5" max="5" width="26.140625" customWidth="1"/>
    <col min="6" max="6" width="13.7109375" customWidth="1"/>
    <col min="8" max="8" width="10.7109375" customWidth="1"/>
    <col min="9" max="9" width="9.5703125" customWidth="1"/>
    <col min="10" max="10" width="11.42578125" customWidth="1"/>
    <col min="12" max="12" width="14.85546875" customWidth="1"/>
    <col min="13" max="13" width="15.28515625" customWidth="1"/>
    <col min="14" max="14" width="16.85546875" customWidth="1"/>
    <col min="16" max="16" width="12.5703125" customWidth="1"/>
    <col min="17" max="17" width="14.42578125" customWidth="1"/>
    <col min="18" max="18" width="16.28515625" customWidth="1"/>
  </cols>
  <sheetData>
    <row r="1" spans="1:21" ht="15.75" thickBot="1" x14ac:dyDescent="0.3"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x14ac:dyDescent="0.25">
      <c r="A2" s="47" t="s">
        <v>205</v>
      </c>
      <c r="B2" s="3"/>
      <c r="C2" s="3"/>
      <c r="D2" s="131" t="s">
        <v>224</v>
      </c>
      <c r="E2" s="132"/>
      <c r="F2" s="132"/>
      <c r="G2" s="132"/>
      <c r="H2" s="132"/>
      <c r="I2" s="132"/>
      <c r="J2" s="133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ht="20.25" customHeight="1" thickBot="1" x14ac:dyDescent="0.3">
      <c r="D3" s="134"/>
      <c r="E3" s="135"/>
      <c r="F3" s="135"/>
      <c r="G3" s="135"/>
      <c r="H3" s="135"/>
      <c r="I3" s="135"/>
      <c r="J3" s="136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25.5" customHeight="1" x14ac:dyDescent="0.25">
      <c r="D4" s="124" t="s">
        <v>227</v>
      </c>
      <c r="E4" s="125"/>
      <c r="F4" s="125"/>
      <c r="G4" s="125"/>
      <c r="H4" s="125"/>
      <c r="I4" s="125"/>
      <c r="J4" s="126"/>
      <c r="L4" s="123"/>
      <c r="M4" s="123"/>
      <c r="N4" s="123"/>
      <c r="O4" s="28"/>
      <c r="P4" s="123"/>
      <c r="Q4" s="123"/>
      <c r="R4" s="123"/>
      <c r="S4" s="28"/>
      <c r="T4" s="28"/>
      <c r="U4" s="28"/>
    </row>
    <row r="5" spans="1:21" ht="22.9" customHeight="1" x14ac:dyDescent="0.25">
      <c r="D5" s="127" t="s">
        <v>0</v>
      </c>
      <c r="E5" s="128" t="s">
        <v>1</v>
      </c>
      <c r="F5" s="128" t="s">
        <v>2</v>
      </c>
      <c r="G5" s="128" t="s">
        <v>182</v>
      </c>
      <c r="H5" s="129" t="s">
        <v>226</v>
      </c>
      <c r="I5" s="129" t="s">
        <v>184</v>
      </c>
      <c r="J5" s="130" t="s">
        <v>185</v>
      </c>
      <c r="L5" s="34"/>
      <c r="M5" s="34"/>
      <c r="N5" s="34"/>
      <c r="O5" s="28"/>
      <c r="P5" s="34"/>
      <c r="Q5" s="34"/>
      <c r="R5" s="34"/>
      <c r="S5" s="28"/>
      <c r="T5" s="28"/>
      <c r="U5" s="28"/>
    </row>
    <row r="6" spans="1:21" ht="32.25" customHeight="1" x14ac:dyDescent="0.25">
      <c r="D6" s="127"/>
      <c r="E6" s="128"/>
      <c r="F6" s="128"/>
      <c r="G6" s="128"/>
      <c r="H6" s="129"/>
      <c r="I6" s="129"/>
      <c r="J6" s="130" t="s">
        <v>3</v>
      </c>
      <c r="L6" s="35"/>
      <c r="M6" s="34"/>
      <c r="N6" s="34"/>
      <c r="O6" s="28"/>
      <c r="P6" s="35"/>
      <c r="Q6" s="34"/>
      <c r="R6" s="34"/>
      <c r="S6" s="28"/>
      <c r="T6" s="28"/>
      <c r="U6" s="28"/>
    </row>
    <row r="7" spans="1:21" ht="35.25" customHeight="1" thickBot="1" x14ac:dyDescent="0.3">
      <c r="D7" s="11">
        <v>1</v>
      </c>
      <c r="E7" s="56" t="s">
        <v>208</v>
      </c>
      <c r="F7" s="17" t="s">
        <v>135</v>
      </c>
      <c r="G7" s="55">
        <v>10395</v>
      </c>
      <c r="H7" s="14"/>
      <c r="I7" s="14">
        <v>0</v>
      </c>
      <c r="J7" s="15">
        <f>SUM(G7*H7)</f>
        <v>0</v>
      </c>
      <c r="L7" s="35"/>
      <c r="M7" s="34"/>
      <c r="N7" s="34"/>
      <c r="O7" s="28"/>
      <c r="P7" s="35"/>
      <c r="Q7" s="34"/>
      <c r="R7" s="34"/>
      <c r="S7" s="28"/>
      <c r="T7" s="28"/>
      <c r="U7" s="28"/>
    </row>
    <row r="8" spans="1:21" ht="15.75" thickBot="1" x14ac:dyDescent="0.3">
      <c r="H8" s="137" t="s">
        <v>141</v>
      </c>
      <c r="I8" s="138"/>
      <c r="J8" s="38">
        <f>SUM(J7)</f>
        <v>0</v>
      </c>
      <c r="L8" s="35"/>
      <c r="M8" s="34"/>
      <c r="N8" s="34"/>
      <c r="O8" s="28"/>
      <c r="P8" s="35"/>
      <c r="Q8" s="34"/>
      <c r="R8" s="34"/>
      <c r="S8" s="28"/>
      <c r="T8" s="28"/>
      <c r="U8" s="28"/>
    </row>
    <row r="9" spans="1:21" x14ac:dyDescent="0.25">
      <c r="H9" s="39" t="s">
        <v>140</v>
      </c>
      <c r="I9" s="42">
        <v>0</v>
      </c>
      <c r="J9" s="30">
        <f>(J7)</f>
        <v>0</v>
      </c>
      <c r="L9" s="35"/>
      <c r="M9" s="34"/>
      <c r="N9" s="34"/>
      <c r="O9" s="28"/>
      <c r="P9" s="35"/>
      <c r="Q9" s="34"/>
      <c r="R9" s="34"/>
      <c r="S9" s="28"/>
      <c r="T9" s="28"/>
      <c r="U9" s="28"/>
    </row>
    <row r="10" spans="1:21" x14ac:dyDescent="0.25">
      <c r="H10" s="39"/>
      <c r="I10" s="33">
        <v>0.05</v>
      </c>
      <c r="J10" s="31"/>
      <c r="L10" s="36"/>
      <c r="M10" s="34"/>
      <c r="N10" s="34"/>
      <c r="O10" s="28"/>
      <c r="P10" s="36"/>
      <c r="Q10" s="34"/>
      <c r="R10" s="34"/>
      <c r="S10" s="28"/>
      <c r="T10" s="28"/>
      <c r="U10" s="28"/>
    </row>
    <row r="11" spans="1:21" x14ac:dyDescent="0.25">
      <c r="H11" s="39"/>
      <c r="I11" s="33">
        <v>0.08</v>
      </c>
      <c r="J11" s="31"/>
      <c r="L11" s="28"/>
      <c r="M11" s="28"/>
      <c r="N11" s="28"/>
      <c r="O11" s="28"/>
      <c r="P11" s="28"/>
      <c r="Q11" s="28"/>
      <c r="R11" s="28"/>
      <c r="S11" s="28"/>
      <c r="T11" s="28"/>
      <c r="U11" s="28"/>
    </row>
    <row r="12" spans="1:21" ht="15.75" thickBot="1" x14ac:dyDescent="0.3">
      <c r="H12" s="39"/>
      <c r="I12" s="46">
        <v>0.23</v>
      </c>
      <c r="J12" s="32"/>
      <c r="L12" s="28"/>
      <c r="M12" s="28"/>
      <c r="N12" s="28"/>
      <c r="O12" s="28"/>
      <c r="P12" s="28"/>
      <c r="Q12" s="28"/>
      <c r="R12" s="28"/>
      <c r="S12" s="28"/>
      <c r="T12" s="28"/>
      <c r="U12" s="28"/>
    </row>
    <row r="13" spans="1:21" ht="15.75" thickBot="1" x14ac:dyDescent="0.3">
      <c r="H13" s="137" t="s">
        <v>142</v>
      </c>
      <c r="I13" s="138"/>
      <c r="J13" s="41">
        <f>SUM(J9:J12)</f>
        <v>0</v>
      </c>
      <c r="L13" s="28"/>
      <c r="M13" s="28"/>
      <c r="N13" s="28"/>
      <c r="O13" s="28"/>
      <c r="P13" s="28"/>
      <c r="Q13" s="28"/>
      <c r="R13" s="28"/>
      <c r="S13" s="28"/>
      <c r="T13" s="28"/>
      <c r="U13" s="28"/>
    </row>
    <row r="14" spans="1:21" x14ac:dyDescent="0.25">
      <c r="L14" s="28"/>
      <c r="M14" s="28"/>
      <c r="N14" s="28"/>
      <c r="O14" s="28"/>
      <c r="P14" s="28"/>
      <c r="Q14" s="28"/>
      <c r="R14" s="28"/>
      <c r="S14" s="28"/>
      <c r="T14" s="28"/>
      <c r="U14" s="28"/>
    </row>
    <row r="15" spans="1:21" x14ac:dyDescent="0.25">
      <c r="L15" s="28"/>
      <c r="M15" s="28"/>
      <c r="N15" s="28"/>
      <c r="O15" s="28"/>
      <c r="P15" s="28"/>
      <c r="Q15" s="28"/>
      <c r="R15" s="28"/>
      <c r="S15" s="28"/>
      <c r="T15" s="28"/>
      <c r="U15" s="28"/>
    </row>
    <row r="16" spans="1:21" x14ac:dyDescent="0.25">
      <c r="L16" s="28"/>
      <c r="M16" s="28"/>
      <c r="N16" s="28"/>
      <c r="O16" s="28"/>
      <c r="P16" s="28"/>
      <c r="Q16" s="28"/>
      <c r="R16" s="28"/>
      <c r="S16" s="28"/>
      <c r="T16" s="28"/>
      <c r="U16" s="28"/>
    </row>
    <row r="17" spans="12:21" x14ac:dyDescent="0.25">
      <c r="L17" s="28"/>
      <c r="M17" s="28"/>
      <c r="N17" s="28"/>
      <c r="O17" s="28"/>
      <c r="P17" s="28"/>
      <c r="Q17" s="28"/>
      <c r="R17" s="28"/>
      <c r="S17" s="28"/>
      <c r="T17" s="28"/>
      <c r="U17" s="28"/>
    </row>
    <row r="18" spans="12:21" x14ac:dyDescent="0.25">
      <c r="L18" s="28"/>
      <c r="M18" s="28"/>
      <c r="N18" s="28"/>
      <c r="O18" s="28"/>
      <c r="P18" s="28"/>
      <c r="Q18" s="28"/>
      <c r="R18" s="28"/>
      <c r="S18" s="28"/>
      <c r="T18" s="28"/>
      <c r="U18" s="28"/>
    </row>
    <row r="19" spans="12:21" x14ac:dyDescent="0.25">
      <c r="L19" s="28"/>
      <c r="M19" s="28"/>
      <c r="N19" s="28"/>
      <c r="O19" s="28"/>
      <c r="P19" s="28"/>
      <c r="Q19" s="28"/>
      <c r="R19" s="28"/>
      <c r="S19" s="28"/>
      <c r="T19" s="28"/>
      <c r="U19" s="28"/>
    </row>
    <row r="20" spans="12:21" x14ac:dyDescent="0.25">
      <c r="L20" s="28"/>
      <c r="M20" s="28"/>
      <c r="N20" s="28"/>
      <c r="O20" s="28"/>
      <c r="P20" s="28"/>
      <c r="Q20" s="28"/>
      <c r="R20" s="28"/>
      <c r="S20" s="28"/>
      <c r="T20" s="28"/>
      <c r="U20" s="28"/>
    </row>
    <row r="21" spans="12:21" x14ac:dyDescent="0.25">
      <c r="L21" s="28"/>
      <c r="M21" s="28"/>
      <c r="N21" s="28"/>
      <c r="O21" s="28"/>
      <c r="P21" s="28"/>
      <c r="Q21" s="28"/>
      <c r="R21" s="28"/>
      <c r="S21" s="28"/>
      <c r="T21" s="28"/>
      <c r="U21" s="28"/>
    </row>
    <row r="22" spans="12:21" x14ac:dyDescent="0.25">
      <c r="L22" s="28"/>
      <c r="M22" s="28"/>
      <c r="N22" s="28"/>
      <c r="O22" s="28"/>
      <c r="P22" s="28"/>
      <c r="Q22" s="28"/>
      <c r="R22" s="28"/>
      <c r="S22" s="28"/>
      <c r="T22" s="28"/>
      <c r="U22" s="28"/>
    </row>
    <row r="23" spans="12:21" x14ac:dyDescent="0.25">
      <c r="L23" s="28"/>
      <c r="M23" s="28"/>
      <c r="N23" s="28"/>
      <c r="O23" s="28"/>
      <c r="P23" s="28"/>
      <c r="Q23" s="28"/>
      <c r="R23" s="28"/>
      <c r="S23" s="28"/>
      <c r="T23" s="28"/>
      <c r="U23" s="28"/>
    </row>
    <row r="24" spans="12:21" x14ac:dyDescent="0.25">
      <c r="L24" s="28"/>
      <c r="M24" s="28"/>
      <c r="N24" s="28"/>
      <c r="O24" s="28"/>
      <c r="P24" s="28"/>
      <c r="Q24" s="28"/>
      <c r="R24" s="28"/>
      <c r="S24" s="28"/>
      <c r="T24" s="28"/>
      <c r="U24" s="28"/>
    </row>
    <row r="25" spans="12:21" x14ac:dyDescent="0.25">
      <c r="L25" s="28"/>
      <c r="M25" s="28"/>
      <c r="N25" s="28"/>
      <c r="O25" s="28"/>
      <c r="P25" s="28"/>
      <c r="Q25" s="28"/>
      <c r="R25" s="28"/>
      <c r="S25" s="28"/>
      <c r="T25" s="28"/>
      <c r="U25" s="28"/>
    </row>
    <row r="26" spans="12:21" x14ac:dyDescent="0.25">
      <c r="L26" s="28"/>
      <c r="M26" s="28"/>
      <c r="N26" s="28"/>
      <c r="O26" s="28"/>
      <c r="P26" s="28"/>
      <c r="Q26" s="28"/>
      <c r="R26" s="28"/>
      <c r="S26" s="28"/>
      <c r="T26" s="28"/>
      <c r="U26" s="28"/>
    </row>
    <row r="27" spans="12:21" x14ac:dyDescent="0.25">
      <c r="L27" s="28"/>
      <c r="M27" s="28"/>
      <c r="N27" s="28"/>
      <c r="O27" s="28"/>
      <c r="P27" s="28"/>
      <c r="Q27" s="28"/>
      <c r="R27" s="28"/>
      <c r="S27" s="28"/>
      <c r="T27" s="28"/>
      <c r="U27" s="28"/>
    </row>
    <row r="28" spans="12:21" x14ac:dyDescent="0.25">
      <c r="L28" s="28"/>
      <c r="M28" s="28"/>
      <c r="N28" s="28"/>
      <c r="O28" s="28"/>
      <c r="P28" s="28"/>
      <c r="Q28" s="28"/>
      <c r="R28" s="28"/>
      <c r="S28" s="28"/>
      <c r="T28" s="28"/>
      <c r="U28" s="28"/>
    </row>
    <row r="29" spans="12:21" x14ac:dyDescent="0.25">
      <c r="L29" s="28"/>
      <c r="M29" s="28"/>
      <c r="N29" s="28"/>
      <c r="O29" s="28"/>
      <c r="P29" s="28"/>
      <c r="Q29" s="28"/>
      <c r="R29" s="28"/>
      <c r="S29" s="28"/>
      <c r="T29" s="28"/>
      <c r="U29" s="28"/>
    </row>
    <row r="30" spans="12:21" x14ac:dyDescent="0.25">
      <c r="L30" s="28"/>
      <c r="M30" s="28"/>
      <c r="N30" s="28"/>
      <c r="O30" s="28"/>
      <c r="P30" s="28"/>
      <c r="Q30" s="28"/>
      <c r="R30" s="28"/>
      <c r="S30" s="28"/>
      <c r="T30" s="28"/>
      <c r="U30" s="28"/>
    </row>
    <row r="31" spans="12:21" x14ac:dyDescent="0.25">
      <c r="L31" s="28"/>
      <c r="M31" s="28"/>
      <c r="N31" s="28"/>
      <c r="O31" s="28"/>
      <c r="P31" s="28"/>
      <c r="Q31" s="28"/>
      <c r="R31" s="28"/>
      <c r="S31" s="28"/>
      <c r="T31" s="28"/>
      <c r="U31" s="28"/>
    </row>
    <row r="32" spans="12:21" x14ac:dyDescent="0.25">
      <c r="L32" s="28"/>
      <c r="M32" s="28"/>
      <c r="N32" s="28"/>
      <c r="O32" s="28"/>
      <c r="P32" s="28"/>
      <c r="Q32" s="28"/>
      <c r="R32" s="28"/>
      <c r="S32" s="28"/>
      <c r="T32" s="28"/>
      <c r="U32" s="28"/>
    </row>
    <row r="33" spans="12:21" x14ac:dyDescent="0.25">
      <c r="L33" s="28"/>
      <c r="M33" s="28"/>
      <c r="N33" s="28"/>
      <c r="O33" s="28"/>
      <c r="P33" s="28"/>
      <c r="Q33" s="28"/>
      <c r="R33" s="28"/>
      <c r="S33" s="28"/>
      <c r="T33" s="28"/>
      <c r="U33" s="28"/>
    </row>
    <row r="34" spans="12:21" x14ac:dyDescent="0.25">
      <c r="L34" s="28"/>
      <c r="M34" s="28"/>
      <c r="N34" s="28"/>
      <c r="O34" s="28"/>
      <c r="P34" s="28"/>
      <c r="Q34" s="28"/>
      <c r="R34" s="28"/>
      <c r="S34" s="28"/>
      <c r="T34" s="28"/>
      <c r="U34" s="28"/>
    </row>
    <row r="35" spans="12:21" x14ac:dyDescent="0.25">
      <c r="L35" s="28"/>
      <c r="M35" s="28"/>
      <c r="N35" s="28"/>
      <c r="O35" s="28"/>
      <c r="P35" s="28"/>
      <c r="Q35" s="28"/>
      <c r="R35" s="28"/>
      <c r="S35" s="28"/>
      <c r="T35" s="28"/>
      <c r="U35" s="28"/>
    </row>
    <row r="36" spans="12:21" x14ac:dyDescent="0.25">
      <c r="L36" s="28"/>
      <c r="M36" s="28"/>
      <c r="N36" s="28"/>
      <c r="O36" s="28"/>
      <c r="P36" s="28"/>
      <c r="Q36" s="28"/>
      <c r="R36" s="28"/>
      <c r="S36" s="28"/>
      <c r="T36" s="28"/>
      <c r="U36" s="28"/>
    </row>
    <row r="37" spans="12:21" x14ac:dyDescent="0.25">
      <c r="L37" s="28"/>
      <c r="M37" s="28"/>
      <c r="N37" s="28"/>
      <c r="O37" s="28"/>
      <c r="P37" s="28"/>
      <c r="Q37" s="28"/>
      <c r="R37" s="28"/>
      <c r="S37" s="28"/>
      <c r="T37" s="28"/>
      <c r="U37" s="28"/>
    </row>
    <row r="38" spans="12:21" x14ac:dyDescent="0.25">
      <c r="L38" s="28"/>
      <c r="M38" s="28"/>
      <c r="N38" s="28"/>
      <c r="O38" s="28"/>
      <c r="P38" s="28"/>
      <c r="Q38" s="28"/>
      <c r="R38" s="28"/>
      <c r="S38" s="28"/>
      <c r="T38" s="28"/>
      <c r="U38" s="28"/>
    </row>
    <row r="39" spans="12:21" x14ac:dyDescent="0.25">
      <c r="L39" s="28"/>
      <c r="M39" s="28"/>
      <c r="N39" s="28"/>
      <c r="O39" s="28"/>
      <c r="P39" s="28"/>
      <c r="Q39" s="28"/>
      <c r="R39" s="28"/>
      <c r="S39" s="28"/>
      <c r="T39" s="28"/>
      <c r="U39" s="28"/>
    </row>
    <row r="40" spans="12:21" x14ac:dyDescent="0.25">
      <c r="L40" s="28"/>
      <c r="M40" s="28"/>
      <c r="N40" s="28"/>
      <c r="O40" s="28"/>
      <c r="P40" s="28"/>
      <c r="Q40" s="28"/>
      <c r="R40" s="28"/>
      <c r="S40" s="28"/>
      <c r="T40" s="28"/>
      <c r="U40" s="28"/>
    </row>
    <row r="41" spans="12:21" x14ac:dyDescent="0.25">
      <c r="L41" s="28"/>
      <c r="M41" s="28"/>
      <c r="N41" s="28"/>
      <c r="O41" s="28"/>
      <c r="P41" s="28"/>
      <c r="Q41" s="28"/>
      <c r="R41" s="28"/>
      <c r="S41" s="28"/>
      <c r="T41" s="28"/>
      <c r="U41" s="28"/>
    </row>
    <row r="42" spans="12:21" x14ac:dyDescent="0.25">
      <c r="L42" s="28"/>
      <c r="M42" s="28"/>
      <c r="N42" s="28"/>
      <c r="O42" s="28"/>
      <c r="P42" s="28"/>
      <c r="Q42" s="28"/>
      <c r="R42" s="28"/>
      <c r="S42" s="28"/>
      <c r="T42" s="28"/>
      <c r="U42" s="28"/>
    </row>
    <row r="43" spans="12:21" x14ac:dyDescent="0.25">
      <c r="L43" s="28"/>
      <c r="M43" s="28"/>
      <c r="N43" s="28"/>
      <c r="O43" s="28"/>
      <c r="P43" s="28"/>
      <c r="Q43" s="28"/>
      <c r="R43" s="28"/>
      <c r="S43" s="28"/>
      <c r="T43" s="28"/>
      <c r="U43" s="28"/>
    </row>
    <row r="44" spans="12:21" x14ac:dyDescent="0.25">
      <c r="L44" s="28"/>
      <c r="M44" s="28"/>
      <c r="N44" s="28"/>
      <c r="O44" s="28"/>
      <c r="P44" s="28"/>
      <c r="Q44" s="28"/>
      <c r="R44" s="28"/>
      <c r="S44" s="28"/>
      <c r="T44" s="28"/>
      <c r="U44" s="28"/>
    </row>
    <row r="45" spans="12:21" x14ac:dyDescent="0.25">
      <c r="L45" s="28"/>
      <c r="M45" s="28"/>
      <c r="N45" s="28"/>
      <c r="O45" s="28"/>
      <c r="P45" s="28"/>
      <c r="Q45" s="28"/>
      <c r="R45" s="28"/>
      <c r="S45" s="28"/>
      <c r="T45" s="28"/>
      <c r="U45" s="28"/>
    </row>
    <row r="46" spans="12:21" x14ac:dyDescent="0.25">
      <c r="L46" s="28"/>
      <c r="M46" s="28"/>
      <c r="N46" s="28"/>
      <c r="O46" s="28"/>
      <c r="P46" s="28"/>
      <c r="Q46" s="28"/>
      <c r="R46" s="28"/>
      <c r="S46" s="28"/>
      <c r="T46" s="28"/>
      <c r="U46" s="28"/>
    </row>
    <row r="47" spans="12:21" x14ac:dyDescent="0.25">
      <c r="L47" s="28"/>
      <c r="M47" s="28"/>
      <c r="N47" s="28"/>
      <c r="O47" s="28"/>
      <c r="P47" s="28"/>
      <c r="Q47" s="28"/>
      <c r="R47" s="28"/>
      <c r="S47" s="28"/>
      <c r="T47" s="28"/>
      <c r="U47" s="28"/>
    </row>
  </sheetData>
  <mergeCells count="13">
    <mergeCell ref="D2:J3"/>
    <mergeCell ref="H8:I8"/>
    <mergeCell ref="H13:I13"/>
    <mergeCell ref="L4:N4"/>
    <mergeCell ref="P4:R4"/>
    <mergeCell ref="D4:J4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511811023622047" footer="0.511811023622047"/>
  <pageSetup paperSize="9" scale="36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7"/>
  <sheetViews>
    <sheetView tabSelected="1" zoomScaleNormal="100" workbookViewId="0">
      <selection activeCell="J11" sqref="J11"/>
    </sheetView>
  </sheetViews>
  <sheetFormatPr defaultColWidth="8.7109375" defaultRowHeight="15" x14ac:dyDescent="0.25"/>
  <cols>
    <col min="4" max="4" width="6" style="1" customWidth="1"/>
    <col min="5" max="5" width="25.7109375" customWidth="1"/>
    <col min="6" max="6" width="13.7109375" customWidth="1"/>
    <col min="8" max="8" width="11.7109375" customWidth="1"/>
    <col min="9" max="9" width="9.42578125" customWidth="1"/>
    <col min="10" max="10" width="14.5703125" customWidth="1"/>
    <col min="11" max="11" width="13.5703125" customWidth="1"/>
    <col min="12" max="12" width="14.42578125" customWidth="1"/>
    <col min="13" max="13" width="14.28515625" customWidth="1"/>
    <col min="14" max="14" width="17.42578125" customWidth="1"/>
    <col min="15" max="15" width="16.7109375" customWidth="1"/>
    <col min="17" max="17" width="12.5703125" customWidth="1"/>
    <col min="18" max="18" width="15.42578125" customWidth="1"/>
    <col min="19" max="19" width="17" customWidth="1"/>
  </cols>
  <sheetData>
    <row r="1" spans="1:22" ht="15.75" thickBot="1" x14ac:dyDescent="0.3"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ht="15" customHeight="1" x14ac:dyDescent="0.25">
      <c r="A2" s="47" t="s">
        <v>206</v>
      </c>
      <c r="B2" s="5"/>
      <c r="C2" s="5"/>
      <c r="D2" s="131" t="s">
        <v>228</v>
      </c>
      <c r="E2" s="132"/>
      <c r="F2" s="132"/>
      <c r="G2" s="132"/>
      <c r="H2" s="132"/>
      <c r="I2" s="132"/>
      <c r="J2" s="133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2" ht="16.5" customHeight="1" thickBot="1" x14ac:dyDescent="0.3">
      <c r="D3" s="134"/>
      <c r="E3" s="135"/>
      <c r="F3" s="135"/>
      <c r="G3" s="135"/>
      <c r="H3" s="135"/>
      <c r="I3" s="135"/>
      <c r="J3" s="136"/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22" ht="30" customHeight="1" x14ac:dyDescent="0.25">
      <c r="D4" s="124" t="s">
        <v>229</v>
      </c>
      <c r="E4" s="125"/>
      <c r="F4" s="125"/>
      <c r="G4" s="125"/>
      <c r="H4" s="125"/>
      <c r="I4" s="125"/>
      <c r="J4" s="126"/>
      <c r="K4" s="4"/>
      <c r="M4" s="123"/>
      <c r="N4" s="123"/>
      <c r="O4" s="123"/>
      <c r="P4" s="28"/>
      <c r="Q4" s="123"/>
      <c r="R4" s="123"/>
      <c r="S4" s="123"/>
      <c r="T4" s="28"/>
      <c r="U4" s="28"/>
      <c r="V4" s="28"/>
    </row>
    <row r="5" spans="1:22" ht="22.9" customHeight="1" x14ac:dyDescent="0.25">
      <c r="D5" s="127" t="s">
        <v>0</v>
      </c>
      <c r="E5" s="128" t="s">
        <v>1</v>
      </c>
      <c r="F5" s="128" t="s">
        <v>2</v>
      </c>
      <c r="G5" s="128" t="s">
        <v>182</v>
      </c>
      <c r="H5" s="129" t="s">
        <v>183</v>
      </c>
      <c r="I5" s="129" t="s">
        <v>184</v>
      </c>
      <c r="J5" s="130" t="s">
        <v>185</v>
      </c>
      <c r="K5" s="4"/>
      <c r="M5" s="34"/>
      <c r="N5" s="34"/>
      <c r="O5" s="34"/>
      <c r="P5" s="28"/>
      <c r="Q5" s="34"/>
      <c r="R5" s="34"/>
      <c r="S5" s="34"/>
      <c r="T5" s="28"/>
      <c r="U5" s="28"/>
      <c r="V5" s="28"/>
    </row>
    <row r="6" spans="1:22" ht="40.5" customHeight="1" x14ac:dyDescent="0.25">
      <c r="D6" s="127"/>
      <c r="E6" s="128"/>
      <c r="F6" s="128"/>
      <c r="G6" s="128"/>
      <c r="H6" s="129"/>
      <c r="I6" s="129"/>
      <c r="J6" s="130" t="s">
        <v>3</v>
      </c>
      <c r="K6" s="4"/>
      <c r="M6" s="35"/>
      <c r="N6" s="34"/>
      <c r="O6" s="34"/>
      <c r="P6" s="28"/>
      <c r="Q6" s="35"/>
      <c r="R6" s="34"/>
      <c r="S6" s="34"/>
      <c r="T6" s="28"/>
      <c r="U6" s="28"/>
      <c r="V6" s="28"/>
    </row>
    <row r="7" spans="1:22" x14ac:dyDescent="0.25">
      <c r="D7" s="9">
        <v>1</v>
      </c>
      <c r="E7" s="6" t="s">
        <v>136</v>
      </c>
      <c r="F7" s="7" t="s">
        <v>6</v>
      </c>
      <c r="G7" s="48">
        <v>213</v>
      </c>
      <c r="H7" s="8"/>
      <c r="I7" s="8">
        <v>0</v>
      </c>
      <c r="J7" s="10">
        <f>(G7*H7)</f>
        <v>0</v>
      </c>
      <c r="K7" s="4"/>
      <c r="M7" s="35"/>
      <c r="N7" s="34"/>
      <c r="O7" s="34"/>
      <c r="P7" s="28"/>
      <c r="Q7" s="35"/>
      <c r="R7" s="34"/>
      <c r="S7" s="34"/>
      <c r="T7" s="28"/>
      <c r="U7" s="28"/>
      <c r="V7" s="28"/>
    </row>
    <row r="8" spans="1:22" ht="15.75" thickBot="1" x14ac:dyDescent="0.3">
      <c r="D8" s="11">
        <v>2</v>
      </c>
      <c r="E8" s="12" t="s">
        <v>137</v>
      </c>
      <c r="F8" s="13" t="s">
        <v>6</v>
      </c>
      <c r="G8" s="49">
        <v>40</v>
      </c>
      <c r="H8" s="14"/>
      <c r="I8" s="14">
        <v>0</v>
      </c>
      <c r="J8" s="15">
        <f>(G8*H8)</f>
        <v>0</v>
      </c>
      <c r="K8" s="4"/>
      <c r="M8" s="35"/>
      <c r="N8" s="34"/>
      <c r="O8" s="34"/>
      <c r="P8" s="28"/>
      <c r="Q8" s="35"/>
      <c r="R8" s="34"/>
      <c r="S8" s="34"/>
      <c r="T8" s="28"/>
      <c r="U8" s="28"/>
      <c r="V8" s="28"/>
    </row>
    <row r="9" spans="1:22" ht="15.75" thickBot="1" x14ac:dyDescent="0.3">
      <c r="H9" s="154" t="s">
        <v>141</v>
      </c>
      <c r="I9" s="164"/>
      <c r="J9" s="57">
        <f>SUM(J7:J8)</f>
        <v>0</v>
      </c>
      <c r="M9" s="35"/>
      <c r="N9" s="34"/>
      <c r="O9" s="34"/>
      <c r="P9" s="28"/>
      <c r="Q9" s="35"/>
      <c r="R9" s="34"/>
      <c r="S9" s="34"/>
      <c r="T9" s="28"/>
      <c r="U9" s="28"/>
      <c r="V9" s="28"/>
    </row>
    <row r="10" spans="1:22" x14ac:dyDescent="0.25">
      <c r="H10" s="30" t="s">
        <v>140</v>
      </c>
      <c r="I10" s="42">
        <v>0</v>
      </c>
      <c r="J10" s="30">
        <f>(J7+J8)</f>
        <v>0</v>
      </c>
      <c r="M10" s="36"/>
      <c r="N10" s="34"/>
      <c r="O10" s="34"/>
      <c r="P10" s="28"/>
      <c r="Q10" s="36"/>
      <c r="R10" s="34"/>
      <c r="S10" s="34"/>
      <c r="T10" s="28"/>
      <c r="U10" s="28"/>
      <c r="V10" s="28"/>
    </row>
    <row r="11" spans="1:22" x14ac:dyDescent="0.25">
      <c r="H11" s="31"/>
      <c r="I11" s="33">
        <v>0.05</v>
      </c>
      <c r="J11" s="31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1:22" x14ac:dyDescent="0.25">
      <c r="H12" s="31"/>
      <c r="I12" s="33">
        <v>0.08</v>
      </c>
      <c r="J12" s="31"/>
      <c r="M12" s="28"/>
      <c r="N12" s="28"/>
      <c r="O12" s="28"/>
      <c r="P12" s="28"/>
      <c r="Q12" s="28"/>
      <c r="R12" s="28"/>
      <c r="S12" s="28"/>
      <c r="T12" s="28"/>
      <c r="U12" s="28"/>
      <c r="V12" s="28"/>
    </row>
    <row r="13" spans="1:22" ht="15.75" thickBot="1" x14ac:dyDescent="0.3">
      <c r="H13" s="32"/>
      <c r="I13" s="46">
        <v>0.23</v>
      </c>
      <c r="J13" s="31" t="s">
        <v>138</v>
      </c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spans="1:22" ht="15.75" thickBot="1" x14ac:dyDescent="0.3">
      <c r="H14" s="137" t="s">
        <v>142</v>
      </c>
      <c r="I14" s="138"/>
      <c r="J14" s="41">
        <f>SUM(J10:J13)</f>
        <v>0</v>
      </c>
      <c r="M14" s="28"/>
      <c r="N14" s="28"/>
      <c r="O14" s="28"/>
      <c r="P14" s="28"/>
      <c r="Q14" s="28"/>
      <c r="R14" s="28"/>
      <c r="S14" s="28"/>
      <c r="T14" s="28"/>
      <c r="U14" s="28"/>
      <c r="V14" s="28"/>
    </row>
    <row r="15" spans="1:22" x14ac:dyDescent="0.25">
      <c r="I15" s="2" t="s">
        <v>138</v>
      </c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1:22" x14ac:dyDescent="0.25">
      <c r="I16" s="2" t="s">
        <v>138</v>
      </c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spans="9:22" x14ac:dyDescent="0.25">
      <c r="I17" s="2" t="s">
        <v>138</v>
      </c>
      <c r="M17" s="28"/>
      <c r="N17" s="28"/>
      <c r="O17" s="28"/>
      <c r="P17" s="28"/>
      <c r="Q17" s="28"/>
      <c r="R17" s="28"/>
      <c r="S17" s="28"/>
      <c r="T17" s="28"/>
      <c r="U17" s="28"/>
      <c r="V17" s="28"/>
    </row>
    <row r="18" spans="9:22" x14ac:dyDescent="0.25">
      <c r="M18" s="28"/>
      <c r="N18" s="28"/>
      <c r="O18" s="28"/>
      <c r="P18" s="28"/>
      <c r="Q18" s="28"/>
      <c r="R18" s="28"/>
      <c r="S18" s="28"/>
      <c r="T18" s="28"/>
      <c r="U18" s="28"/>
      <c r="V18" s="28"/>
    </row>
    <row r="19" spans="9:22" x14ac:dyDescent="0.25">
      <c r="M19" s="28"/>
      <c r="N19" s="28"/>
      <c r="O19" s="28"/>
      <c r="P19" s="28"/>
      <c r="Q19" s="28"/>
      <c r="R19" s="28"/>
      <c r="S19" s="28"/>
      <c r="T19" s="28"/>
      <c r="U19" s="28"/>
      <c r="V19" s="28"/>
    </row>
    <row r="20" spans="9:22" x14ac:dyDescent="0.25">
      <c r="M20" s="28"/>
      <c r="N20" s="28"/>
      <c r="O20" s="28"/>
      <c r="P20" s="28"/>
      <c r="Q20" s="28"/>
      <c r="R20" s="28"/>
      <c r="S20" s="28"/>
      <c r="T20" s="28"/>
      <c r="U20" s="28"/>
      <c r="V20" s="28"/>
    </row>
    <row r="21" spans="9:22" x14ac:dyDescent="0.25"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9:22" x14ac:dyDescent="0.25"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3" spans="9:22" x14ac:dyDescent="0.25">
      <c r="M23" s="28"/>
      <c r="N23" s="28"/>
      <c r="O23" s="28"/>
      <c r="P23" s="28"/>
      <c r="Q23" s="28"/>
      <c r="R23" s="28"/>
      <c r="S23" s="28"/>
      <c r="T23" s="28"/>
      <c r="U23" s="28"/>
      <c r="V23" s="28"/>
    </row>
    <row r="24" spans="9:22" x14ac:dyDescent="0.25">
      <c r="M24" s="28"/>
      <c r="N24" s="28"/>
      <c r="O24" s="28"/>
      <c r="P24" s="28"/>
      <c r="Q24" s="28"/>
      <c r="R24" s="28"/>
      <c r="S24" s="28"/>
      <c r="T24" s="28"/>
      <c r="U24" s="28"/>
      <c r="V24" s="28"/>
    </row>
    <row r="25" spans="9:22" x14ac:dyDescent="0.25">
      <c r="M25" s="28"/>
      <c r="N25" s="28"/>
      <c r="O25" s="28"/>
      <c r="P25" s="28"/>
      <c r="Q25" s="28"/>
      <c r="R25" s="28"/>
      <c r="S25" s="28"/>
      <c r="T25" s="28"/>
      <c r="U25" s="28"/>
      <c r="V25" s="28"/>
    </row>
    <row r="26" spans="9:22" x14ac:dyDescent="0.25">
      <c r="M26" s="28"/>
      <c r="N26" s="28"/>
      <c r="O26" s="28"/>
      <c r="P26" s="28"/>
      <c r="Q26" s="28"/>
      <c r="R26" s="28"/>
      <c r="S26" s="28"/>
      <c r="T26" s="28"/>
      <c r="U26" s="28"/>
      <c r="V26" s="28"/>
    </row>
    <row r="27" spans="9:22" x14ac:dyDescent="0.25">
      <c r="M27" s="28"/>
      <c r="N27" s="28"/>
      <c r="O27" s="28"/>
      <c r="P27" s="28"/>
      <c r="Q27" s="28"/>
      <c r="R27" s="28"/>
      <c r="S27" s="28"/>
      <c r="T27" s="28"/>
      <c r="U27" s="28"/>
      <c r="V27" s="28"/>
    </row>
    <row r="28" spans="9:22" x14ac:dyDescent="0.25">
      <c r="M28" s="28"/>
      <c r="N28" s="28"/>
      <c r="O28" s="28"/>
      <c r="P28" s="28"/>
      <c r="Q28" s="28"/>
      <c r="R28" s="28"/>
      <c r="S28" s="28"/>
      <c r="T28" s="28"/>
      <c r="U28" s="28"/>
      <c r="V28" s="28"/>
    </row>
    <row r="29" spans="9:22" x14ac:dyDescent="0.25">
      <c r="M29" s="28"/>
      <c r="N29" s="28"/>
      <c r="O29" s="28"/>
      <c r="P29" s="28"/>
      <c r="Q29" s="28"/>
      <c r="R29" s="28"/>
      <c r="S29" s="28"/>
      <c r="T29" s="28"/>
      <c r="U29" s="28"/>
      <c r="V29" s="28"/>
    </row>
    <row r="30" spans="9:22" x14ac:dyDescent="0.25">
      <c r="M30" s="28"/>
      <c r="N30" s="28"/>
      <c r="O30" s="28"/>
      <c r="P30" s="28"/>
      <c r="Q30" s="28"/>
      <c r="R30" s="28"/>
      <c r="S30" s="28"/>
      <c r="T30" s="28"/>
      <c r="U30" s="28"/>
      <c r="V30" s="28"/>
    </row>
    <row r="31" spans="9:22" x14ac:dyDescent="0.25">
      <c r="M31" s="28"/>
      <c r="N31" s="28"/>
      <c r="O31" s="28"/>
      <c r="P31" s="28"/>
      <c r="Q31" s="28"/>
      <c r="R31" s="28"/>
      <c r="S31" s="28"/>
      <c r="T31" s="28"/>
      <c r="U31" s="28"/>
      <c r="V31" s="28"/>
    </row>
    <row r="32" spans="9:22" x14ac:dyDescent="0.25">
      <c r="M32" s="28"/>
      <c r="N32" s="28"/>
      <c r="O32" s="28"/>
      <c r="P32" s="28"/>
      <c r="Q32" s="28"/>
      <c r="R32" s="28"/>
      <c r="S32" s="28"/>
      <c r="T32" s="28"/>
      <c r="U32" s="28"/>
      <c r="V32" s="28"/>
    </row>
    <row r="33" spans="13:22" x14ac:dyDescent="0.25">
      <c r="M33" s="28"/>
      <c r="N33" s="28"/>
      <c r="O33" s="28"/>
      <c r="P33" s="28"/>
      <c r="Q33" s="28"/>
      <c r="R33" s="28"/>
      <c r="S33" s="28"/>
      <c r="T33" s="28"/>
      <c r="U33" s="28"/>
      <c r="V33" s="28"/>
    </row>
    <row r="34" spans="13:22" x14ac:dyDescent="0.25">
      <c r="M34" s="28"/>
      <c r="N34" s="28"/>
      <c r="O34" s="28"/>
      <c r="P34" s="28"/>
      <c r="Q34" s="28"/>
      <c r="R34" s="28"/>
      <c r="S34" s="28"/>
      <c r="T34" s="28"/>
      <c r="U34" s="28"/>
      <c r="V34" s="28"/>
    </row>
    <row r="35" spans="13:22" x14ac:dyDescent="0.25">
      <c r="M35" s="28"/>
      <c r="N35" s="28"/>
      <c r="O35" s="28"/>
      <c r="P35" s="28"/>
      <c r="Q35" s="28"/>
      <c r="R35" s="28"/>
      <c r="S35" s="28"/>
      <c r="T35" s="28"/>
      <c r="U35" s="28"/>
      <c r="V35" s="28"/>
    </row>
    <row r="36" spans="13:22" x14ac:dyDescent="0.25">
      <c r="M36" s="28"/>
      <c r="N36" s="28"/>
      <c r="O36" s="28"/>
      <c r="P36" s="28"/>
      <c r="Q36" s="28"/>
      <c r="R36" s="28"/>
      <c r="S36" s="28"/>
      <c r="T36" s="28"/>
      <c r="U36" s="28"/>
      <c r="V36" s="28"/>
    </row>
    <row r="37" spans="13:22" x14ac:dyDescent="0.25">
      <c r="M37" s="28"/>
      <c r="N37" s="28"/>
      <c r="O37" s="28"/>
      <c r="P37" s="28"/>
      <c r="Q37" s="28"/>
      <c r="R37" s="28"/>
      <c r="S37" s="28"/>
      <c r="T37" s="28"/>
      <c r="U37" s="28"/>
      <c r="V37" s="28"/>
    </row>
  </sheetData>
  <mergeCells count="13">
    <mergeCell ref="D2:J3"/>
    <mergeCell ref="H9:I9"/>
    <mergeCell ref="H14:I14"/>
    <mergeCell ref="M4:O4"/>
    <mergeCell ref="Q4:S4"/>
    <mergeCell ref="D4:J4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511811023622047" footer="0.511811023622047"/>
  <pageSetup paperSize="9" scale="3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Cz. I Artykuły spoż.</vt:lpstr>
      <vt:lpstr>Cz. II Nabiał</vt:lpstr>
      <vt:lpstr>Cz. III Warzywa i owoce</vt:lpstr>
      <vt:lpstr>Cz.IV Mięso i wędliny</vt:lpstr>
      <vt:lpstr>Cz. V Pieczywo i ciasto</vt:lpstr>
      <vt:lpstr>Cz. VI Drób</vt:lpstr>
      <vt:lpstr>Cz. VII Jajka</vt:lpstr>
      <vt:lpstr>Cz. VIII Ryby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Mateusz Nyklewicz</dc:creator>
  <dc:description/>
  <cp:lastModifiedBy>Agata Mitaľová</cp:lastModifiedBy>
  <cp:revision>24</cp:revision>
  <cp:lastPrinted>2022-11-09T07:09:49Z</cp:lastPrinted>
  <dcterms:created xsi:type="dcterms:W3CDTF">2021-11-23T07:36:57Z</dcterms:created>
  <dcterms:modified xsi:type="dcterms:W3CDTF">2023-03-02T10:32:15Z</dcterms:modified>
  <dc:language>pl-PL</dc:language>
</cp:coreProperties>
</file>