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83\pcuw\Wymiana danych\Dział ds. zamówień publicznych\przetargi 2023\PCUW.261.2.10.2023 żywność DPS Pakówka III kwartał\Postępowanie\dok. na strone\"/>
    </mc:Choice>
  </mc:AlternateContent>
  <xr:revisionPtr revIDLastSave="0" documentId="8_{EC2D9122-0448-4A3B-A876-99C6BE07832B}" xr6:coauthVersionLast="47" xr6:coauthVersionMax="47" xr10:uidLastSave="{00000000-0000-0000-0000-000000000000}"/>
  <bookViews>
    <workbookView xWindow="1740" yWindow="885" windowWidth="10680" windowHeight="10035" tabRatio="500" xr2:uid="{00000000-000D-0000-FFFF-FFFF00000000}"/>
  </bookViews>
  <sheets>
    <sheet name="Cz. I Artykuły spoż." sheetId="1" r:id="rId1"/>
    <sheet name="Cz. II Nabiał" sheetId="2" r:id="rId2"/>
    <sheet name="Cz. III Warzywa i owoce" sheetId="3" r:id="rId3"/>
    <sheet name="Cz.IV Mięso i wędliny" sheetId="4" r:id="rId4"/>
    <sheet name="Cz. V Pieczywo i ciasto" sheetId="5" r:id="rId5"/>
    <sheet name="Cz. VI Drób" sheetId="6" r:id="rId6"/>
    <sheet name="Cz. VII Jajka" sheetId="7" r:id="rId7"/>
    <sheet name="Cz. VIII Ryby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4" l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7" i="3"/>
  <c r="I8" i="2"/>
  <c r="I9" i="2"/>
  <c r="I10" i="2"/>
  <c r="I11" i="2"/>
  <c r="I12" i="2"/>
  <c r="I13" i="2"/>
  <c r="I14" i="2"/>
  <c r="I15" i="2"/>
  <c r="I16" i="2"/>
  <c r="I17" i="2"/>
  <c r="I18" i="2"/>
  <c r="I19" i="2"/>
  <c r="I7" i="2"/>
  <c r="I24" i="2" s="1"/>
  <c r="J90" i="1"/>
  <c r="J91" i="1"/>
  <c r="J92" i="1"/>
  <c r="J8" i="5"/>
  <c r="J9" i="5"/>
  <c r="J10" i="5"/>
  <c r="J11" i="5"/>
  <c r="J12" i="5"/>
  <c r="J13" i="5"/>
  <c r="J14" i="5"/>
  <c r="J15" i="5"/>
  <c r="J16" i="5"/>
  <c r="J17" i="5"/>
  <c r="J18" i="5"/>
  <c r="J8" i="8"/>
  <c r="J7" i="8"/>
  <c r="J8" i="6"/>
  <c r="J9" i="6"/>
  <c r="J85" i="1"/>
  <c r="J7" i="7"/>
  <c r="J8" i="7" s="1"/>
  <c r="J7" i="6"/>
  <c r="J7" i="5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7" i="1"/>
  <c r="J10" i="8" l="1"/>
  <c r="J14" i="8" s="1"/>
  <c r="J11" i="6"/>
  <c r="J15" i="6" s="1"/>
  <c r="J20" i="5"/>
  <c r="J24" i="5" s="1"/>
  <c r="I21" i="2"/>
  <c r="I25" i="2" s="1"/>
  <c r="I20" i="2"/>
  <c r="J94" i="1"/>
  <c r="J9" i="8"/>
  <c r="J96" i="1"/>
  <c r="J97" i="1"/>
  <c r="J41" i="4"/>
  <c r="J45" i="4" s="1"/>
  <c r="J44" i="3"/>
  <c r="J48" i="3" s="1"/>
  <c r="J19" i="5"/>
  <c r="J10" i="6"/>
  <c r="J40" i="4"/>
  <c r="J43" i="3"/>
  <c r="J93" i="1"/>
  <c r="J98" i="1" l="1"/>
</calcChain>
</file>

<file path=xl/sharedStrings.xml><?xml version="1.0" encoding="utf-8"?>
<sst xmlns="http://schemas.openxmlformats.org/spreadsheetml/2006/main" count="483" uniqueCount="229">
  <si>
    <t xml:space="preserve">1
 Lp. </t>
  </si>
  <si>
    <t>2
Nazwa artykułu</t>
  </si>
  <si>
    <t>3
Jednostka</t>
  </si>
  <si>
    <t>%</t>
  </si>
  <si>
    <t>Ananasy w puszce – 565 g</t>
  </si>
  <si>
    <t>szt.</t>
  </si>
  <si>
    <t>kg</t>
  </si>
  <si>
    <t>Brzoskwinie w puszce – 850 g</t>
  </si>
  <si>
    <t>Budyń słodzony różne smaki  - 60 g</t>
  </si>
  <si>
    <t>Chrupki kukurydziane – 170 g</t>
  </si>
  <si>
    <t>Chrzan tarty – 320 g</t>
  </si>
  <si>
    <t>Cukier waniliowy – 32 g</t>
  </si>
  <si>
    <t>Dżem niskosłodzony różne smaki  330 g</t>
  </si>
  <si>
    <t>Fasolka konserwowa – 720 g</t>
  </si>
  <si>
    <t>Galaretka owocowa różne smaki  - 79 g</t>
  </si>
  <si>
    <t>Groszek konserwowy – 400 g</t>
  </si>
  <si>
    <t>Herbata indyjska granulowana – 100 g</t>
  </si>
  <si>
    <t>Kakao extra ciemne – 100 g</t>
  </si>
  <si>
    <t>Kawa naturalna – 500 g</t>
  </si>
  <si>
    <t>Kawa zbożowa  - 500 g</t>
  </si>
  <si>
    <t xml:space="preserve">Kisiel bez cukru różne smaki – 40 g </t>
  </si>
  <si>
    <t>Koncentrat pomidorowy 30 %   - 900 g</t>
  </si>
  <si>
    <t>Koncentrat pomidorowy 30 % - 165 g</t>
  </si>
  <si>
    <t>Konserwa mięsna wieprzowa (min. 40 % mięsa wieprzowego) – 300 g</t>
  </si>
  <si>
    <t>Konserwa rybna w oleju (min. 40% zawartości ryby) – 330 g</t>
  </si>
  <si>
    <t>Konserwa rybna w sosie pomidorowym (min.40 % zawartości ryby) – 330 g</t>
  </si>
  <si>
    <t>Kukurydza konserwowa  - 400 g</t>
  </si>
  <si>
    <t>Majonez – 700 ml</t>
  </si>
  <si>
    <t>Makaron nitki – 250 g</t>
  </si>
  <si>
    <t>Margaryna do pieczenia zaw. tł. 80 % - 250g</t>
  </si>
  <si>
    <t>Margaryna max.zaw. tłuszczu 60 % - 250 g</t>
  </si>
  <si>
    <t>Margaryna do smarowania z masłem max zaw. tłuszczu 40 % - 450 g</t>
  </si>
  <si>
    <t>Masa makowa – 850 g</t>
  </si>
  <si>
    <t>Miód – 380 g</t>
  </si>
  <si>
    <t>Mix do bitej śmietany – 9 g</t>
  </si>
  <si>
    <t>Musztarda delikatesowa – 175 g</t>
  </si>
  <si>
    <t>Napój gazowany (różne smaki) – 1,5 l</t>
  </si>
  <si>
    <t>Napój herbaciany granulowany - 300 g</t>
  </si>
  <si>
    <t>Ocet 10 % - 0,5 l</t>
  </si>
  <si>
    <t>Olej – 1 l</t>
  </si>
  <si>
    <t>Pasztet z drobiu (min 20 % mięsa drobiowego) – 160 g</t>
  </si>
  <si>
    <t>Powidła śliwkowe – 320 g</t>
  </si>
  <si>
    <t>Proszek do pieczenia – 30g</t>
  </si>
  <si>
    <t>Przyprawa do pierników – 20g</t>
  </si>
  <si>
    <t>Rodzynki – 200 g</t>
  </si>
  <si>
    <t>Soda – 40 g</t>
  </si>
  <si>
    <t>Syrop różne smaki (rozcieńczalność 1:10) – 5 l</t>
  </si>
  <si>
    <t>Szczaw konserwowy – 300 g</t>
  </si>
  <si>
    <t>Wafle gryczane – 110 g</t>
  </si>
  <si>
    <t>Wiórki kokosowe – 100 g</t>
  </si>
  <si>
    <t>Drożdże – 100 g</t>
  </si>
  <si>
    <t>Jogurt naturalny
 – 150 g</t>
  </si>
  <si>
    <t>Jogurt naturalny
 – 400 g</t>
  </si>
  <si>
    <t>Jogurt owocowy 
– 150 g</t>
  </si>
  <si>
    <t>Masło 82% tłuszczu 
Zwierzęcego – 1 kg</t>
  </si>
  <si>
    <t>Mleko UHT 3,2% 
Opakowanie 
kartonowe - 1 l</t>
  </si>
  <si>
    <t>Ser smażony w 
Kubku – 200 g</t>
  </si>
  <si>
    <t>Ser żółty – 1 kg</t>
  </si>
  <si>
    <t>Serek homogenizowany
 – 150g</t>
  </si>
  <si>
    <t>Serek topiony kremowy
 –  100 g</t>
  </si>
  <si>
    <t>Śmietana 18% - 500 ml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</si>
  <si>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</si>
  <si>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</si>
  <si>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</si>
  <si>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</si>
  <si>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</si>
  <si>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</si>
  <si>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</si>
  <si>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Cukinia</t>
  </si>
  <si>
    <t>Cytryna</t>
  </si>
  <si>
    <t>Fasola biała</t>
  </si>
  <si>
    <t>Fasolka szparagowa</t>
  </si>
  <si>
    <t>Groch suchy cały</t>
  </si>
  <si>
    <t>Gruszka</t>
  </si>
  <si>
    <t>Jabłko</t>
  </si>
  <si>
    <t xml:space="preserve">Kalafior </t>
  </si>
  <si>
    <t>Kalarepa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</si>
  <si>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</si>
  <si>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</si>
  <si>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</si>
  <si>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</si>
  <si>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</si>
  <si>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</si>
  <si>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</si>
  <si>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</si>
  <si>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</si>
  <si>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</si>
  <si>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</si>
  <si>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</si>
  <si>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</si>
  <si>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</si>
  <si>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</si>
  <si>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</si>
  <si>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Śliwki</t>
  </si>
  <si>
    <t>Szczypiorek</t>
  </si>
  <si>
    <t>pęczek</t>
  </si>
  <si>
    <t>Truskawki</t>
  </si>
  <si>
    <t>Ziemniak młody</t>
  </si>
  <si>
    <t>Ziemniaki</t>
  </si>
  <si>
    <t xml:space="preserve">Blok tyrolski </t>
  </si>
  <si>
    <t>Boczek wędzony 
– paski</t>
  </si>
  <si>
    <t xml:space="preserve">Delicja drobiowa  </t>
  </si>
  <si>
    <t xml:space="preserve">Karkówka bez kości </t>
  </si>
  <si>
    <t xml:space="preserve">Kaszanka </t>
  </si>
  <si>
    <t xml:space="preserve">Kiełbasa biała parzona </t>
  </si>
  <si>
    <t xml:space="preserve">Kiełbasa krakowska 
Parzona </t>
  </si>
  <si>
    <t>Kiełbasa parówka
 Gruba</t>
  </si>
  <si>
    <t xml:space="preserve">Kiełbasa parówka 
Śniadaniowa </t>
  </si>
  <si>
    <t xml:space="preserve">Kiełbasa poznańska </t>
  </si>
  <si>
    <t xml:space="preserve">Kiełbasa śląska </t>
  </si>
  <si>
    <t>Kiełbasa swojska</t>
  </si>
  <si>
    <t xml:space="preserve">Kiełbasa szynkowa
 drobiowa </t>
  </si>
  <si>
    <t xml:space="preserve">Kiełbasa szynkowa 
Kanapkowa </t>
  </si>
  <si>
    <t xml:space="preserve">Kiełbasa szynkowa
 Konserwowa </t>
  </si>
  <si>
    <t xml:space="preserve">Kiełbasa z beczki </t>
  </si>
  <si>
    <t>Kiełbasa zwyczajna</t>
  </si>
  <si>
    <t>Kości spożywcze</t>
  </si>
  <si>
    <t>Kości wędzone</t>
  </si>
  <si>
    <t xml:space="preserve">Metka łososiowa </t>
  </si>
  <si>
    <t>Mięso gulaszowe 
Wieprzowe</t>
  </si>
  <si>
    <t xml:space="preserve">Pasztet grzybowy </t>
  </si>
  <si>
    <t xml:space="preserve">Polędwica królewska </t>
  </si>
  <si>
    <t xml:space="preserve">Polędwica sopocka </t>
  </si>
  <si>
    <t xml:space="preserve">Przysmak marynarski </t>
  </si>
  <si>
    <t xml:space="preserve">Salceson czosnkowy </t>
  </si>
  <si>
    <t xml:space="preserve">Schab bez kości </t>
  </si>
  <si>
    <t>Słonina</t>
  </si>
  <si>
    <t>Szynka gotowana</t>
  </si>
  <si>
    <t xml:space="preserve">Szynka wiejska  </t>
  </si>
  <si>
    <r>
      <rPr>
        <sz val="10"/>
        <rFont val="Times New Roman"/>
        <family val="1"/>
        <charset val="238"/>
      </rPr>
      <t>Szynka złota 
Z kurczaka</t>
    </r>
    <r>
      <rPr>
        <b/>
        <sz val="10"/>
        <rFont val="Times New Roman"/>
        <family val="1"/>
        <charset val="238"/>
      </rPr>
      <t xml:space="preserve">         </t>
    </r>
  </si>
  <si>
    <t>Wątrobianka – pasztet 
Wędzony</t>
  </si>
  <si>
    <t>Żeberka</t>
  </si>
  <si>
    <t>Bułka tarta – 1 kg</t>
  </si>
  <si>
    <t xml:space="preserve">Udka świeże </t>
  </si>
  <si>
    <t xml:space="preserve">Filet z piersi kurczaka świeży </t>
  </si>
  <si>
    <t xml:space="preserve">Porcje rosołowe </t>
  </si>
  <si>
    <t xml:space="preserve">szt. </t>
  </si>
  <si>
    <t>Filet mrożony – miruna ze skórą</t>
  </si>
  <si>
    <t>Śledzie solone</t>
  </si>
  <si>
    <t xml:space="preserve"> </t>
  </si>
  <si>
    <t>4
Ilość</t>
  </si>
  <si>
    <t>w tym:</t>
  </si>
  <si>
    <t>Razem netto:</t>
  </si>
  <si>
    <t>Razem brutto:</t>
  </si>
  <si>
    <t>Brokuł mrożony – 1 kg</t>
  </si>
  <si>
    <t>Bukiet jarzyn 3 składnikowy (kalafior, brokuły, marchew) – 1 kg</t>
  </si>
  <si>
    <t>Ciastka kruche – 1 kg</t>
  </si>
  <si>
    <t>Cukier kryształ  - 1 kg</t>
  </si>
  <si>
    <t>Cukier puder – 1 kg</t>
  </si>
  <si>
    <t>Cukierki (mieszanka czekoladowa) – 1 kg</t>
  </si>
  <si>
    <t>Cynamon – 1 kg</t>
  </si>
  <si>
    <t>Czosnek granulowany – 1 kg</t>
  </si>
  <si>
    <t>Kasza jęczmienna średnia – 1  kg</t>
  </si>
  <si>
    <t>Kasza manna – 1 kg</t>
  </si>
  <si>
    <t>Ketchup - 1000 g</t>
  </si>
  <si>
    <t>Koper suszony – 1 kg</t>
  </si>
  <si>
    <t>Liść laurowy – 1 kg</t>
  </si>
  <si>
    <t>Majeranek – 1 kg</t>
  </si>
  <si>
    <t>Mąka pszenna typ 500 – 1 kg</t>
  </si>
  <si>
    <t>Mąka tortowa  typ 450 – 1 kg</t>
  </si>
  <si>
    <t>Mąka ziemniaczana – 1 kg</t>
  </si>
  <si>
    <t>Makaron różne formy – 1 kg</t>
  </si>
  <si>
    <t>Ogórki konserwowe w słoiku – 850 g</t>
  </si>
  <si>
    <t>Oregano – 1 kg</t>
  </si>
  <si>
    <t>Papryka ostra – 1 kg</t>
  </si>
  <si>
    <t>Papryka słodka – 1 kg</t>
  </si>
  <si>
    <t>Pieprz czarny mielony – 1 kg</t>
  </si>
  <si>
    <t>Pieprz czarny ziarnisty – 1 kg</t>
  </si>
  <si>
    <t>Płatki owsiane – 1 kg</t>
  </si>
  <si>
    <t>Przyprawa do kurczaka – 1 kg</t>
  </si>
  <si>
    <t>Przyprawa lubczyk – 1 kg</t>
  </si>
  <si>
    <t>Przyprawa do grilla – 1 kg</t>
  </si>
  <si>
    <t>Przyprawa warzywna do zup i potraw – 1 kg</t>
  </si>
  <si>
    <t>Ryż długoziarnisty – 1  kg</t>
  </si>
  <si>
    <t>Sól warzona – 1  kg</t>
  </si>
  <si>
    <t>Woda mineralna – 1,5 l gazowana</t>
  </si>
  <si>
    <t>Żelatyna – 1 kg</t>
  </si>
  <si>
    <t>Ziele angielskie – 1 kg</t>
  </si>
  <si>
    <t>Zielona pietruszka (susz) – 1 kg</t>
  </si>
  <si>
    <t>Zioła prowansalskie – 1 kg</t>
  </si>
  <si>
    <t>Kalafior mrożony – 2,5 kg</t>
  </si>
  <si>
    <t>Fasolka szparagowa mrożona – 2,5 kg</t>
  </si>
  <si>
    <t>Szpinak mrożony – 2,5 kg</t>
  </si>
  <si>
    <t xml:space="preserve">4
Ilość </t>
  </si>
  <si>
    <t>5
Cena jedn. netto</t>
  </si>
  <si>
    <t>6
Stawka
 VAT %</t>
  </si>
  <si>
    <t>7
Wartość netto (4x5)</t>
  </si>
  <si>
    <t xml:space="preserve">w tym: </t>
  </si>
  <si>
    <t>Bułka zwykła
 – 50 g</t>
  </si>
  <si>
    <t>Chleb pszenny (pakowany 
W  woreczki foliowe, 
krojony) – 500 g</t>
  </si>
  <si>
    <t>Chleb żytni razowy pakowany 
w woreczki foliowe, krojony)
 – 500 g</t>
  </si>
  <si>
    <t>Chleb pszenno-żytni (pakowany 
w woreczki foliowe, krojony) 
– 600 g</t>
  </si>
  <si>
    <t>Drożdżówka – 100 g</t>
  </si>
  <si>
    <t>Muszle karbowane – 100 g</t>
  </si>
  <si>
    <t>Babka piaskowa
 - 1 kg*</t>
  </si>
  <si>
    <t>Makowiec – 1 kg*</t>
  </si>
  <si>
    <t>Pączki – 100 g*</t>
  </si>
  <si>
    <t>Rogal – 150 g*</t>
  </si>
  <si>
    <t>Sernik – 1 kg*</t>
  </si>
  <si>
    <t>*zapotrzebowanie sezonowe</t>
  </si>
  <si>
    <t>Załącznik Nr 5A</t>
  </si>
  <si>
    <t>Załącznik Nr 5B</t>
  </si>
  <si>
    <t>Załącznik Nr 5C</t>
  </si>
  <si>
    <t>Załącznik Nr 5D</t>
  </si>
  <si>
    <t>Załacznik Nr 5E</t>
  </si>
  <si>
    <t xml:space="preserve">Załącznik Nr 5F </t>
  </si>
  <si>
    <t xml:space="preserve">Załącznik Nr 5G </t>
  </si>
  <si>
    <t xml:space="preserve">Załacznik Nr 5H </t>
  </si>
  <si>
    <t>Ogórek kiszony</t>
  </si>
  <si>
    <t>Jajka klasa A – (waga 53-63 g. M) 
ściółkowe lub klatkowe</t>
  </si>
  <si>
    <t>Mak niebieski mielony – 1 kg</t>
  </si>
  <si>
    <t>Przyprawa warzywna do zup i potrwa – 10 kg</t>
  </si>
  <si>
    <t>Woda mineralna – 1,5 l niegazowana</t>
  </si>
  <si>
    <t>7
Wartość netto (4x5)        Kama</t>
  </si>
  <si>
    <t>Część I – Artykuły spożywcze - III kwartał</t>
  </si>
  <si>
    <t>Sukcesywne dostawy żywności dla Domu Pomocy Społecznej w Pakówce w okresie od 01.07.2023 r. do 30.09.2023 r.</t>
  </si>
  <si>
    <t>Część II – Nabiał - III kwartał</t>
  </si>
  <si>
    <t>Część III – Warzywa i owoce - III kwartał</t>
  </si>
  <si>
    <t xml:space="preserve">7
Wartość netto (4x5) </t>
  </si>
  <si>
    <t xml:space="preserve">7
Wartość netto (4x5)       </t>
  </si>
  <si>
    <t>Część IV – Mięso i wędliny - III kwartał</t>
  </si>
  <si>
    <t>Część V – Pieczywo i ciasto - III kwartał</t>
  </si>
  <si>
    <t xml:space="preserve">Sukcesywne dostawy żywności dla Domu Pomocy Społecznej w Pakówce w okresie od 01.07.2023 r. do 30.09.2023 r. </t>
  </si>
  <si>
    <t xml:space="preserve">5
Cena jedn. netto    </t>
  </si>
  <si>
    <t>Część VI – Drób - III kwartał</t>
  </si>
  <si>
    <t>Sukcesywne dostawy żywności dla Domu Pomocy Społecznej w Pakówce w okresie              od 01.07.2023 r. do 30.09.2023 r.</t>
  </si>
  <si>
    <t>Część VII - Jajka - III kwartał</t>
  </si>
  <si>
    <t>Część VIII – Ryby - III kwartał</t>
  </si>
  <si>
    <t>Sukcesywne dostawy żywności dla Domu Pomocy Społecznej w Pakówce w okresie                  od 01.07.2023 r. do 30.09.2023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</si>
</sst>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  <font>
      <sz val="3"/>
      <color rgb="FF000000"/>
      <name val="TimesNewRomanPSMT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0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0" fillId="5" borderId="0" xfId="0" applyFill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9" fontId="0" fillId="0" borderId="21" xfId="0" applyNumberFormat="1" applyBorder="1"/>
    <xf numFmtId="0" fontId="9" fillId="5" borderId="0" xfId="0" applyFont="1" applyFill="1" applyAlignment="1">
      <alignment vertical="center"/>
    </xf>
    <xf numFmtId="9" fontId="9" fillId="5" borderId="0" xfId="0" applyNumberFormat="1" applyFont="1" applyFill="1" applyAlignment="1">
      <alignment horizontal="center" vertical="center"/>
    </xf>
    <xf numFmtId="0" fontId="9" fillId="5" borderId="0" xfId="0" applyFont="1" applyFill="1"/>
    <xf numFmtId="0" fontId="0" fillId="5" borderId="25" xfId="0" applyFill="1" applyBorder="1"/>
    <xf numFmtId="0" fontId="0" fillId="0" borderId="28" xfId="0" applyBorder="1"/>
    <xf numFmtId="0" fontId="0" fillId="0" borderId="16" xfId="0" applyBorder="1"/>
    <xf numFmtId="0" fontId="0" fillId="0" borderId="32" xfId="0" applyBorder="1"/>
    <xf numFmtId="0" fontId="0" fillId="0" borderId="2" xfId="0" applyBorder="1"/>
    <xf numFmtId="9" fontId="0" fillId="0" borderId="20" xfId="0" applyNumberFormat="1" applyBorder="1"/>
    <xf numFmtId="9" fontId="0" fillId="0" borderId="27" xfId="0" applyNumberFormat="1" applyBorder="1"/>
    <xf numFmtId="9" fontId="0" fillId="0" borderId="28" xfId="0" applyNumberFormat="1" applyBorder="1"/>
    <xf numFmtId="9" fontId="0" fillId="0" borderId="29" xfId="0" applyNumberFormat="1" applyBorder="1"/>
    <xf numFmtId="9" fontId="0" fillId="0" borderId="22" xfId="0" applyNumberFormat="1" applyBorder="1"/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0" borderId="10" xfId="0" applyFont="1" applyBorder="1" applyAlignment="1">
      <alignment wrapText="1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5" fillId="0" borderId="36" xfId="0" applyFont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wrapText="1"/>
    </xf>
    <xf numFmtId="0" fontId="5" fillId="0" borderId="35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0" borderId="35" xfId="0" applyBorder="1"/>
    <xf numFmtId="0" fontId="5" fillId="0" borderId="42" xfId="0" applyFont="1" applyBorder="1" applyAlignment="1">
      <alignment horizontal="center" vertical="center" wrapText="1"/>
    </xf>
    <xf numFmtId="0" fontId="0" fillId="0" borderId="14" xfId="0" applyBorder="1"/>
    <xf numFmtId="0" fontId="0" fillId="0" borderId="1" xfId="0" applyBorder="1"/>
    <xf numFmtId="0" fontId="4" fillId="3" borderId="4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0" fillId="0" borderId="44" xfId="0" applyBorder="1"/>
    <xf numFmtId="0" fontId="4" fillId="0" borderId="3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8" xfId="0" applyNumberFormat="1" applyBorder="1"/>
    <xf numFmtId="2" fontId="0" fillId="0" borderId="24" xfId="0" applyNumberFormat="1" applyBorder="1"/>
    <xf numFmtId="2" fontId="0" fillId="0" borderId="3" xfId="0" applyNumberFormat="1" applyBorder="1"/>
    <xf numFmtId="0" fontId="0" fillId="7" borderId="22" xfId="0" applyFill="1" applyBorder="1"/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2" fontId="0" fillId="0" borderId="12" xfId="0" applyNumberFormat="1" applyBorder="1"/>
    <xf numFmtId="2" fontId="0" fillId="0" borderId="16" xfId="0" applyNumberFormat="1" applyBorder="1"/>
    <xf numFmtId="0" fontId="0" fillId="4" borderId="2" xfId="0" applyFill="1" applyBorder="1"/>
    <xf numFmtId="2" fontId="0" fillId="5" borderId="15" xfId="0" applyNumberFormat="1" applyFill="1" applyBorder="1"/>
    <xf numFmtId="2" fontId="0" fillId="0" borderId="22" xfId="0" applyNumberFormat="1" applyBorder="1"/>
    <xf numFmtId="2" fontId="0" fillId="0" borderId="35" xfId="0" applyNumberFormat="1" applyBorder="1"/>
    <xf numFmtId="0" fontId="5" fillId="0" borderId="4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0" fillId="7" borderId="16" xfId="0" applyFill="1" applyBorder="1"/>
    <xf numFmtId="0" fontId="0" fillId="0" borderId="27" xfId="0" applyBorder="1"/>
    <xf numFmtId="0" fontId="0" fillId="0" borderId="29" xfId="0" applyBorder="1"/>
    <xf numFmtId="2" fontId="0" fillId="0" borderId="38" xfId="0" applyNumberFormat="1" applyBorder="1"/>
    <xf numFmtId="0" fontId="0" fillId="0" borderId="36" xfId="0" applyBorder="1"/>
    <xf numFmtId="0" fontId="0" fillId="0" borderId="42" xfId="0" applyBorder="1"/>
    <xf numFmtId="2" fontId="0" fillId="0" borderId="15" xfId="0" applyNumberFormat="1" applyBorder="1"/>
    <xf numFmtId="0" fontId="17" fillId="0" borderId="0" xfId="0" applyFont="1" applyAlignment="1">
      <alignment vertical="center" wrapText="1"/>
    </xf>
    <xf numFmtId="0" fontId="0" fillId="7" borderId="2" xfId="0" applyFill="1" applyBorder="1"/>
    <xf numFmtId="0" fontId="4" fillId="0" borderId="1" xfId="1" applyNumberFormat="1" applyFont="1" applyBorder="1" applyAlignment="1">
      <alignment horizontal="center" vertical="center" wrapText="1"/>
    </xf>
    <xf numFmtId="0" fontId="4" fillId="0" borderId="10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9" xfId="0" applyBorder="1" applyAlignment="1">
      <alignment horizontal="right"/>
    </xf>
    <xf numFmtId="0" fontId="0" fillId="0" borderId="33" xfId="0" applyBorder="1" applyAlignment="1">
      <alignment horizontal="right"/>
    </xf>
    <xf numFmtId="0" fontId="11" fillId="5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right"/>
    </xf>
    <xf numFmtId="0" fontId="0" fillId="0" borderId="16" xfId="0" applyBorder="1" applyAlignment="1">
      <alignment horizontal="right"/>
    </xf>
    <xf numFmtId="0" fontId="1" fillId="2" borderId="49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15" xfId="0" applyBorder="1" applyAlignment="1">
      <alignment horizontal="right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29" xfId="0" applyBorder="1" applyAlignment="1">
      <alignment horizontal="right"/>
    </xf>
    <xf numFmtId="0" fontId="0" fillId="0" borderId="31" xfId="0" applyBorder="1" applyAlignment="1">
      <alignment horizontal="right"/>
    </xf>
  </cellXfs>
  <cellStyles count="2">
    <cellStyle name="Normalny" xfId="0" builtinId="0"/>
    <cellStyle name="Walutowy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550"/>
  <sheetViews>
    <sheetView tabSelected="1" topLeftCell="A4" zoomScaleNormal="100" workbookViewId="0">
      <selection activeCell="B7" sqref="B7"/>
    </sheetView>
  </sheetViews>
  <sheetFormatPr defaultColWidth="8.7109375" defaultRowHeight="15"/>
  <cols>
    <col min="3" max="3" width="3.5703125" customWidth="1"/>
    <col min="4" max="4" width="10.7109375" style="1" customWidth="1"/>
    <col min="5" max="5" width="34.7109375" customWidth="1"/>
    <col min="6" max="6" width="9.42578125" customWidth="1"/>
    <col min="8" max="8" width="15.7109375" customWidth="1"/>
    <col min="9" max="9" width="11.5703125" customWidth="1"/>
    <col min="10" max="10" width="11.7109375" customWidth="1"/>
    <col min="11" max="11" width="15.28515625" customWidth="1"/>
    <col min="12" max="12" width="12.7109375" customWidth="1"/>
    <col min="13" max="13" width="14.42578125" customWidth="1"/>
    <col min="14" max="14" width="16.85546875" customWidth="1"/>
    <col min="16" max="16" width="14.28515625" customWidth="1"/>
    <col min="17" max="17" width="16.7109375" customWidth="1"/>
    <col min="18" max="18" width="16.140625" customWidth="1"/>
  </cols>
  <sheetData>
    <row r="1" spans="1:47" ht="15.75" thickBot="1"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</row>
    <row r="2" spans="1:47">
      <c r="A2" s="104" t="s">
        <v>200</v>
      </c>
      <c r="B2" s="104"/>
      <c r="C2" s="5"/>
      <c r="D2" s="115" t="s">
        <v>215</v>
      </c>
      <c r="E2" s="116"/>
      <c r="F2" s="116"/>
      <c r="G2" s="116"/>
      <c r="H2" s="116"/>
      <c r="I2" s="116"/>
      <c r="J2" s="11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</row>
    <row r="3" spans="1:47" ht="26.25" customHeight="1" thickBot="1">
      <c r="D3" s="118"/>
      <c r="E3" s="119"/>
      <c r="F3" s="119"/>
      <c r="G3" s="119"/>
      <c r="H3" s="119"/>
      <c r="I3" s="119"/>
      <c r="J3" s="120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</row>
    <row r="4" spans="1:47" ht="26.25" customHeight="1">
      <c r="D4" s="108" t="s">
        <v>214</v>
      </c>
      <c r="E4" s="109"/>
      <c r="F4" s="109"/>
      <c r="G4" s="109"/>
      <c r="H4" s="109"/>
      <c r="I4" s="109"/>
      <c r="J4" s="110"/>
      <c r="L4" s="107"/>
      <c r="M4" s="107"/>
      <c r="N4" s="107"/>
      <c r="O4" s="27"/>
      <c r="P4" s="107"/>
      <c r="Q4" s="107"/>
      <c r="R4" s="10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</row>
    <row r="5" spans="1:47" ht="22.9" customHeight="1">
      <c r="D5" s="111" t="s">
        <v>0</v>
      </c>
      <c r="E5" s="112" t="s">
        <v>1</v>
      </c>
      <c r="F5" s="112" t="s">
        <v>2</v>
      </c>
      <c r="G5" s="112" t="s">
        <v>140</v>
      </c>
      <c r="H5" s="113" t="s">
        <v>184</v>
      </c>
      <c r="I5" s="113" t="s">
        <v>185</v>
      </c>
      <c r="J5" s="114" t="s">
        <v>186</v>
      </c>
      <c r="L5" s="34"/>
      <c r="M5" s="34"/>
      <c r="N5" s="34"/>
      <c r="O5" s="27"/>
      <c r="P5" s="34"/>
      <c r="Q5" s="34"/>
      <c r="R5" s="34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</row>
    <row r="6" spans="1:47" ht="28.5" customHeight="1">
      <c r="D6" s="111"/>
      <c r="E6" s="112"/>
      <c r="F6" s="112"/>
      <c r="G6" s="112"/>
      <c r="H6" s="113"/>
      <c r="I6" s="113"/>
      <c r="J6" s="114" t="s">
        <v>3</v>
      </c>
      <c r="L6" s="35"/>
      <c r="M6" s="34"/>
      <c r="N6" s="34"/>
      <c r="O6" s="27"/>
      <c r="P6" s="35"/>
      <c r="Q6" s="34"/>
      <c r="R6" s="34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>
      <c r="D7" s="21">
        <v>1</v>
      </c>
      <c r="E7" s="24" t="s">
        <v>4</v>
      </c>
      <c r="F7" s="20" t="s">
        <v>5</v>
      </c>
      <c r="G7" s="77">
        <v>1</v>
      </c>
      <c r="H7" s="20"/>
      <c r="I7" s="20">
        <v>0</v>
      </c>
      <c r="J7" s="22">
        <f xml:space="preserve"> SUM(G7*H7)</f>
        <v>0</v>
      </c>
      <c r="L7" s="35"/>
      <c r="M7" s="34"/>
      <c r="N7" s="34"/>
      <c r="O7" s="27"/>
      <c r="P7" s="35"/>
      <c r="Q7" s="34"/>
      <c r="R7" s="34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</row>
    <row r="8" spans="1:47">
      <c r="D8" s="21">
        <v>2</v>
      </c>
      <c r="E8" s="25" t="s">
        <v>144</v>
      </c>
      <c r="F8" s="20" t="s">
        <v>5</v>
      </c>
      <c r="G8" s="77">
        <v>45</v>
      </c>
      <c r="H8" s="20"/>
      <c r="I8" s="20">
        <v>0</v>
      </c>
      <c r="J8" s="22">
        <f t="shared" ref="J8:J70" si="0" xml:space="preserve"> SUM(G8*H8)</f>
        <v>0</v>
      </c>
      <c r="L8" s="35"/>
      <c r="M8" s="34"/>
      <c r="N8" s="34"/>
      <c r="O8" s="27"/>
      <c r="P8" s="35"/>
      <c r="Q8" s="34"/>
      <c r="R8" s="34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</row>
    <row r="9" spans="1:47">
      <c r="D9" s="21">
        <v>3</v>
      </c>
      <c r="E9" s="24" t="s">
        <v>7</v>
      </c>
      <c r="F9" s="20" t="s">
        <v>5</v>
      </c>
      <c r="G9" s="77">
        <v>3</v>
      </c>
      <c r="H9" s="20"/>
      <c r="I9" s="20">
        <v>0</v>
      </c>
      <c r="J9" s="22">
        <f t="shared" si="0"/>
        <v>0</v>
      </c>
      <c r="L9" s="35"/>
      <c r="M9" s="34"/>
      <c r="N9" s="34"/>
      <c r="O9" s="27"/>
      <c r="P9" s="35"/>
      <c r="Q9" s="34"/>
      <c r="R9" s="34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</row>
    <row r="10" spans="1:47">
      <c r="D10" s="21">
        <v>4</v>
      </c>
      <c r="E10" s="24" t="s">
        <v>8</v>
      </c>
      <c r="F10" s="20" t="s">
        <v>5</v>
      </c>
      <c r="G10" s="77">
        <v>450</v>
      </c>
      <c r="H10" s="20"/>
      <c r="I10" s="20">
        <v>0</v>
      </c>
      <c r="J10" s="22">
        <f t="shared" si="0"/>
        <v>0</v>
      </c>
      <c r="L10" s="36"/>
      <c r="M10" s="34"/>
      <c r="N10" s="34"/>
      <c r="O10" s="27"/>
      <c r="P10" s="36"/>
      <c r="Q10" s="34"/>
      <c r="R10" s="34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</row>
    <row r="11" spans="1:47" ht="25.5">
      <c r="D11" s="21">
        <v>5</v>
      </c>
      <c r="E11" s="25" t="s">
        <v>145</v>
      </c>
      <c r="F11" s="20" t="s">
        <v>5</v>
      </c>
      <c r="G11" s="77">
        <v>32</v>
      </c>
      <c r="H11" s="20"/>
      <c r="I11" s="20">
        <v>0</v>
      </c>
      <c r="J11" s="22">
        <f t="shared" si="0"/>
        <v>0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</row>
    <row r="12" spans="1:47">
      <c r="D12" s="21">
        <v>6</v>
      </c>
      <c r="E12" s="24" t="s">
        <v>9</v>
      </c>
      <c r="F12" s="20" t="s">
        <v>5</v>
      </c>
      <c r="G12" s="102">
        <v>350</v>
      </c>
      <c r="H12" s="20"/>
      <c r="I12" s="20">
        <v>0</v>
      </c>
      <c r="J12" s="22">
        <f t="shared" si="0"/>
        <v>0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</row>
    <row r="13" spans="1:47">
      <c r="D13" s="21">
        <v>7</v>
      </c>
      <c r="E13" s="24" t="s">
        <v>10</v>
      </c>
      <c r="F13" s="20" t="s">
        <v>5</v>
      </c>
      <c r="G13" s="102">
        <v>30</v>
      </c>
      <c r="H13" s="20"/>
      <c r="I13" s="20">
        <v>0</v>
      </c>
      <c r="J13" s="22">
        <f t="shared" si="0"/>
        <v>0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</row>
    <row r="14" spans="1:47">
      <c r="D14" s="21">
        <v>8</v>
      </c>
      <c r="E14" s="24" t="s">
        <v>146</v>
      </c>
      <c r="F14" s="20" t="s">
        <v>5</v>
      </c>
      <c r="G14" s="102">
        <v>57</v>
      </c>
      <c r="H14" s="20"/>
      <c r="I14" s="20">
        <v>0</v>
      </c>
      <c r="J14" s="22">
        <f t="shared" si="0"/>
        <v>0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</row>
    <row r="15" spans="1:47">
      <c r="D15" s="21">
        <v>9</v>
      </c>
      <c r="E15" s="24" t="s">
        <v>147</v>
      </c>
      <c r="F15" s="20" t="s">
        <v>5</v>
      </c>
      <c r="G15" s="102">
        <v>337</v>
      </c>
      <c r="H15" s="20"/>
      <c r="I15" s="20">
        <v>8</v>
      </c>
      <c r="J15" s="22">
        <f t="shared" si="0"/>
        <v>0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>
      <c r="D16" s="21">
        <v>10</v>
      </c>
      <c r="E16" s="24" t="s">
        <v>148</v>
      </c>
      <c r="F16" s="20" t="s">
        <v>5</v>
      </c>
      <c r="G16" s="102">
        <v>6</v>
      </c>
      <c r="H16" s="20"/>
      <c r="I16" s="20">
        <v>8</v>
      </c>
      <c r="J16" s="22">
        <f t="shared" si="0"/>
        <v>0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</row>
    <row r="17" spans="4:47">
      <c r="D17" s="21">
        <v>11</v>
      </c>
      <c r="E17" s="24" t="s">
        <v>11</v>
      </c>
      <c r="F17" s="20" t="s">
        <v>5</v>
      </c>
      <c r="G17" s="102">
        <v>25</v>
      </c>
      <c r="H17" s="20"/>
      <c r="I17" s="20">
        <v>8</v>
      </c>
      <c r="J17" s="22">
        <f t="shared" si="0"/>
        <v>0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</row>
    <row r="18" spans="4:47">
      <c r="D18" s="21">
        <v>12</v>
      </c>
      <c r="E18" s="24" t="s">
        <v>149</v>
      </c>
      <c r="F18" s="20" t="s">
        <v>5</v>
      </c>
      <c r="G18" s="102"/>
      <c r="H18" s="20"/>
      <c r="I18" s="20">
        <v>23</v>
      </c>
      <c r="J18" s="22">
        <f t="shared" si="0"/>
        <v>0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</row>
    <row r="19" spans="4:47">
      <c r="D19" s="21">
        <v>13</v>
      </c>
      <c r="E19" s="25" t="s">
        <v>150</v>
      </c>
      <c r="F19" s="20" t="s">
        <v>5</v>
      </c>
      <c r="G19" s="102">
        <v>1</v>
      </c>
      <c r="H19" s="20"/>
      <c r="I19" s="20">
        <v>8</v>
      </c>
      <c r="J19" s="22">
        <f t="shared" si="0"/>
        <v>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</row>
    <row r="20" spans="4:47">
      <c r="D20" s="21">
        <v>14</v>
      </c>
      <c r="E20" s="25" t="s">
        <v>151</v>
      </c>
      <c r="F20" s="20" t="s">
        <v>5</v>
      </c>
      <c r="G20" s="102">
        <v>2</v>
      </c>
      <c r="H20" s="20"/>
      <c r="I20" s="20">
        <v>0</v>
      </c>
      <c r="J20" s="22">
        <f t="shared" si="0"/>
        <v>0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</row>
    <row r="21" spans="4:47">
      <c r="D21" s="21">
        <v>15</v>
      </c>
      <c r="E21" s="24" t="s">
        <v>12</v>
      </c>
      <c r="F21" s="20" t="s">
        <v>5</v>
      </c>
      <c r="G21" s="102">
        <v>150</v>
      </c>
      <c r="H21" s="20"/>
      <c r="I21" s="20">
        <v>0</v>
      </c>
      <c r="J21" s="22">
        <f t="shared" si="0"/>
        <v>0</v>
      </c>
      <c r="L21" s="27"/>
      <c r="M21" s="27"/>
      <c r="N21" s="27"/>
      <c r="O21" s="27"/>
      <c r="P21" s="3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</row>
    <row r="22" spans="4:47">
      <c r="D22" s="21">
        <v>16</v>
      </c>
      <c r="E22" s="24" t="s">
        <v>13</v>
      </c>
      <c r="F22" s="20" t="s">
        <v>5</v>
      </c>
      <c r="G22" s="102">
        <v>87</v>
      </c>
      <c r="H22" s="20"/>
      <c r="I22" s="20">
        <v>0</v>
      </c>
      <c r="J22" s="22">
        <f t="shared" si="0"/>
        <v>0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</row>
    <row r="23" spans="4:47">
      <c r="D23" s="21">
        <v>17</v>
      </c>
      <c r="E23" s="25" t="s">
        <v>181</v>
      </c>
      <c r="F23" s="20" t="s">
        <v>5</v>
      </c>
      <c r="G23" s="102">
        <v>40</v>
      </c>
      <c r="H23" s="20"/>
      <c r="I23" s="20">
        <v>0</v>
      </c>
      <c r="J23" s="22">
        <f t="shared" si="0"/>
        <v>0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</row>
    <row r="24" spans="4:47">
      <c r="D24" s="21">
        <v>18</v>
      </c>
      <c r="E24" s="24" t="s">
        <v>14</v>
      </c>
      <c r="F24" s="20" t="s">
        <v>5</v>
      </c>
      <c r="G24" s="102">
        <v>500</v>
      </c>
      <c r="H24" s="20"/>
      <c r="I24" s="20">
        <v>8</v>
      </c>
      <c r="J24" s="22">
        <f t="shared" si="0"/>
        <v>0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</row>
    <row r="25" spans="4:47">
      <c r="D25" s="21">
        <v>19</v>
      </c>
      <c r="E25" s="24" t="s">
        <v>15</v>
      </c>
      <c r="F25" s="20" t="s">
        <v>5</v>
      </c>
      <c r="G25" s="102">
        <v>70</v>
      </c>
      <c r="H25" s="20"/>
      <c r="I25" s="20">
        <v>0</v>
      </c>
      <c r="J25" s="22">
        <f t="shared" si="0"/>
        <v>0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</row>
    <row r="26" spans="4:47">
      <c r="D26" s="21">
        <v>20</v>
      </c>
      <c r="E26" s="24" t="s">
        <v>16</v>
      </c>
      <c r="F26" s="20" t="s">
        <v>5</v>
      </c>
      <c r="G26" s="102">
        <v>412</v>
      </c>
      <c r="H26" s="20"/>
      <c r="I26" s="20">
        <v>23</v>
      </c>
      <c r="J26" s="22">
        <f t="shared" si="0"/>
        <v>0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</row>
    <row r="27" spans="4:47">
      <c r="D27" s="21">
        <v>21</v>
      </c>
      <c r="E27" s="24" t="s">
        <v>17</v>
      </c>
      <c r="F27" s="20" t="s">
        <v>5</v>
      </c>
      <c r="G27" s="102">
        <v>112</v>
      </c>
      <c r="H27" s="20"/>
      <c r="I27" s="20">
        <v>23</v>
      </c>
      <c r="J27" s="22">
        <f t="shared" si="0"/>
        <v>0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</row>
    <row r="28" spans="4:47">
      <c r="D28" s="21">
        <v>22</v>
      </c>
      <c r="E28" s="25" t="s">
        <v>180</v>
      </c>
      <c r="F28" s="20" t="s">
        <v>5</v>
      </c>
      <c r="G28" s="102">
        <v>40</v>
      </c>
      <c r="H28" s="20"/>
      <c r="I28" s="20">
        <v>0</v>
      </c>
      <c r="J28" s="22">
        <f t="shared" si="0"/>
        <v>0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</row>
    <row r="29" spans="4:47">
      <c r="D29" s="21">
        <v>23</v>
      </c>
      <c r="E29" s="24" t="s">
        <v>152</v>
      </c>
      <c r="F29" s="20" t="s">
        <v>5</v>
      </c>
      <c r="G29" s="102">
        <v>80</v>
      </c>
      <c r="H29" s="20"/>
      <c r="I29" s="20">
        <v>0</v>
      </c>
      <c r="J29" s="22">
        <f t="shared" si="0"/>
        <v>0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</row>
    <row r="30" spans="4:47">
      <c r="D30" s="21">
        <v>24</v>
      </c>
      <c r="E30" s="24" t="s">
        <v>153</v>
      </c>
      <c r="F30" s="20" t="s">
        <v>5</v>
      </c>
      <c r="G30" s="102">
        <v>40</v>
      </c>
      <c r="H30" s="20"/>
      <c r="I30" s="20">
        <v>0</v>
      </c>
      <c r="J30" s="22">
        <f t="shared" si="0"/>
        <v>0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</row>
    <row r="31" spans="4:47">
      <c r="D31" s="21">
        <v>25</v>
      </c>
      <c r="E31" s="24" t="s">
        <v>18</v>
      </c>
      <c r="F31" s="20" t="s">
        <v>5</v>
      </c>
      <c r="G31" s="102">
        <v>6</v>
      </c>
      <c r="H31" s="20"/>
      <c r="I31" s="20">
        <v>23</v>
      </c>
      <c r="J31" s="22">
        <f t="shared" si="0"/>
        <v>0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</row>
    <row r="32" spans="4:47">
      <c r="D32" s="21">
        <v>26</v>
      </c>
      <c r="E32" s="24" t="s">
        <v>19</v>
      </c>
      <c r="F32" s="20" t="s">
        <v>5</v>
      </c>
      <c r="G32" s="102">
        <v>105</v>
      </c>
      <c r="H32" s="20"/>
      <c r="I32" s="20">
        <v>8</v>
      </c>
      <c r="J32" s="22">
        <f t="shared" si="0"/>
        <v>0</v>
      </c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</row>
    <row r="33" spans="4:47">
      <c r="D33" s="21">
        <v>27</v>
      </c>
      <c r="E33" s="24" t="s">
        <v>154</v>
      </c>
      <c r="F33" s="20" t="s">
        <v>5</v>
      </c>
      <c r="G33" s="102">
        <v>55</v>
      </c>
      <c r="H33" s="20"/>
      <c r="I33" s="20">
        <v>8</v>
      </c>
      <c r="J33" s="22">
        <f t="shared" si="0"/>
        <v>0</v>
      </c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</row>
    <row r="34" spans="4:47">
      <c r="D34" s="21">
        <v>28</v>
      </c>
      <c r="E34" s="24" t="s">
        <v>20</v>
      </c>
      <c r="F34" s="20" t="s">
        <v>5</v>
      </c>
      <c r="G34" s="102">
        <v>375</v>
      </c>
      <c r="H34" s="20"/>
      <c r="I34" s="20">
        <v>0</v>
      </c>
      <c r="J34" s="22">
        <f t="shared" si="0"/>
        <v>0</v>
      </c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</row>
    <row r="35" spans="4:47">
      <c r="D35" s="21">
        <v>29</v>
      </c>
      <c r="E35" s="24" t="s">
        <v>21</v>
      </c>
      <c r="F35" s="20" t="s">
        <v>5</v>
      </c>
      <c r="G35" s="102">
        <v>100</v>
      </c>
      <c r="H35" s="20"/>
      <c r="I35" s="20">
        <v>0</v>
      </c>
      <c r="J35" s="22">
        <f t="shared" si="0"/>
        <v>0</v>
      </c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</row>
    <row r="36" spans="4:47">
      <c r="D36" s="21">
        <v>30</v>
      </c>
      <c r="E36" s="24" t="s">
        <v>22</v>
      </c>
      <c r="F36" s="20" t="s">
        <v>5</v>
      </c>
      <c r="G36" s="102">
        <v>110</v>
      </c>
      <c r="H36" s="20"/>
      <c r="I36" s="20">
        <v>0</v>
      </c>
      <c r="J36" s="22">
        <f t="shared" si="0"/>
        <v>0</v>
      </c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</row>
    <row r="37" spans="4:47" ht="25.5">
      <c r="D37" s="21">
        <v>31</v>
      </c>
      <c r="E37" s="24" t="s">
        <v>23</v>
      </c>
      <c r="F37" s="20" t="s">
        <v>5</v>
      </c>
      <c r="G37" s="102">
        <v>115</v>
      </c>
      <c r="H37" s="20"/>
      <c r="I37" s="20">
        <v>0</v>
      </c>
      <c r="J37" s="22">
        <f t="shared" si="0"/>
        <v>0</v>
      </c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</row>
    <row r="38" spans="4:47" ht="25.5">
      <c r="D38" s="21">
        <v>32</v>
      </c>
      <c r="E38" s="25" t="s">
        <v>24</v>
      </c>
      <c r="F38" s="20" t="s">
        <v>5</v>
      </c>
      <c r="G38" s="102">
        <v>150</v>
      </c>
      <c r="H38" s="20"/>
      <c r="I38" s="20">
        <v>0</v>
      </c>
      <c r="J38" s="22">
        <f t="shared" si="0"/>
        <v>0</v>
      </c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</row>
    <row r="39" spans="4:47" ht="25.5">
      <c r="D39" s="21">
        <v>33</v>
      </c>
      <c r="E39" s="24" t="s">
        <v>25</v>
      </c>
      <c r="F39" s="20" t="s">
        <v>5</v>
      </c>
      <c r="G39" s="102">
        <v>150</v>
      </c>
      <c r="H39" s="20"/>
      <c r="I39" s="20">
        <v>0</v>
      </c>
      <c r="J39" s="22">
        <f t="shared" si="0"/>
        <v>0</v>
      </c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</row>
    <row r="40" spans="4:47">
      <c r="D40" s="21">
        <v>34</v>
      </c>
      <c r="E40" s="25" t="s">
        <v>155</v>
      </c>
      <c r="F40" s="20" t="s">
        <v>5</v>
      </c>
      <c r="G40" s="102">
        <v>1</v>
      </c>
      <c r="H40" s="20"/>
      <c r="I40" s="20">
        <v>0</v>
      </c>
      <c r="J40" s="22">
        <f t="shared" si="0"/>
        <v>0</v>
      </c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4:47">
      <c r="D41" s="21">
        <v>35</v>
      </c>
      <c r="E41" s="24" t="s">
        <v>26</v>
      </c>
      <c r="F41" s="20" t="s">
        <v>5</v>
      </c>
      <c r="G41" s="102">
        <v>55</v>
      </c>
      <c r="H41" s="20"/>
      <c r="I41" s="20">
        <v>0</v>
      </c>
      <c r="J41" s="22">
        <f t="shared" si="0"/>
        <v>0</v>
      </c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4:47">
      <c r="D42" s="21">
        <v>36</v>
      </c>
      <c r="E42" s="25" t="s">
        <v>156</v>
      </c>
      <c r="F42" s="20" t="s">
        <v>5</v>
      </c>
      <c r="G42" s="102"/>
      <c r="H42" s="20"/>
      <c r="I42" s="20">
        <v>8</v>
      </c>
      <c r="J42" s="22">
        <f t="shared" si="0"/>
        <v>0</v>
      </c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  <row r="43" spans="4:47">
      <c r="D43" s="21">
        <v>37</v>
      </c>
      <c r="E43" s="25" t="s">
        <v>157</v>
      </c>
      <c r="F43" s="20" t="s">
        <v>5</v>
      </c>
      <c r="G43" s="102">
        <v>1</v>
      </c>
      <c r="H43" s="20"/>
      <c r="I43" s="20">
        <v>0</v>
      </c>
      <c r="J43" s="22">
        <f t="shared" si="0"/>
        <v>0</v>
      </c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</row>
    <row r="44" spans="4:47">
      <c r="D44" s="21">
        <v>38</v>
      </c>
      <c r="E44" s="24" t="s">
        <v>27</v>
      </c>
      <c r="F44" s="20" t="s">
        <v>5</v>
      </c>
      <c r="G44" s="102">
        <v>26</v>
      </c>
      <c r="H44" s="20"/>
      <c r="I44" s="20">
        <v>8</v>
      </c>
      <c r="J44" s="22">
        <f t="shared" si="0"/>
        <v>0</v>
      </c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</row>
    <row r="45" spans="4:47">
      <c r="D45" s="21">
        <v>39</v>
      </c>
      <c r="E45" s="24" t="s">
        <v>210</v>
      </c>
      <c r="F45" s="20" t="s">
        <v>5</v>
      </c>
      <c r="G45" s="102"/>
      <c r="H45" s="20"/>
      <c r="I45" s="20">
        <v>0</v>
      </c>
      <c r="J45" s="22">
        <f t="shared" si="0"/>
        <v>0</v>
      </c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</row>
    <row r="46" spans="4:47">
      <c r="D46" s="21">
        <v>40</v>
      </c>
      <c r="E46" s="24" t="s">
        <v>158</v>
      </c>
      <c r="F46" s="20" t="s">
        <v>5</v>
      </c>
      <c r="G46" s="102">
        <v>370</v>
      </c>
      <c r="H46" s="20"/>
      <c r="I46" s="20">
        <v>0</v>
      </c>
      <c r="J46" s="22">
        <f t="shared" si="0"/>
        <v>0</v>
      </c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</row>
    <row r="47" spans="4:47">
      <c r="D47" s="21">
        <v>41</v>
      </c>
      <c r="E47" s="25" t="s">
        <v>159</v>
      </c>
      <c r="F47" s="20" t="s">
        <v>5</v>
      </c>
      <c r="G47" s="102">
        <v>15</v>
      </c>
      <c r="H47" s="20"/>
      <c r="I47" s="20">
        <v>0</v>
      </c>
      <c r="J47" s="22">
        <f t="shared" si="0"/>
        <v>0</v>
      </c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4:47">
      <c r="D48" s="21">
        <v>42</v>
      </c>
      <c r="E48" s="24" t="s">
        <v>160</v>
      </c>
      <c r="F48" s="20" t="s">
        <v>5</v>
      </c>
      <c r="G48" s="102">
        <v>8</v>
      </c>
      <c r="H48" s="20"/>
      <c r="I48" s="20">
        <v>0</v>
      </c>
      <c r="J48" s="22">
        <f t="shared" si="0"/>
        <v>0</v>
      </c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4:47">
      <c r="D49" s="21">
        <v>43</v>
      </c>
      <c r="E49" s="24" t="s">
        <v>28</v>
      </c>
      <c r="F49" s="20" t="s">
        <v>5</v>
      </c>
      <c r="G49" s="102">
        <v>225</v>
      </c>
      <c r="H49" s="20"/>
      <c r="I49" s="20">
        <v>0</v>
      </c>
      <c r="J49" s="22">
        <f t="shared" si="0"/>
        <v>0</v>
      </c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4:47">
      <c r="D50" s="21">
        <v>44</v>
      </c>
      <c r="E50" s="24" t="s">
        <v>161</v>
      </c>
      <c r="F50" s="20" t="s">
        <v>5</v>
      </c>
      <c r="G50" s="102">
        <v>200</v>
      </c>
      <c r="H50" s="20"/>
      <c r="I50" s="20">
        <v>0</v>
      </c>
      <c r="J50" s="22">
        <f t="shared" si="0"/>
        <v>0</v>
      </c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4:47" ht="25.5">
      <c r="D51" s="21">
        <v>45</v>
      </c>
      <c r="E51" s="24" t="s">
        <v>29</v>
      </c>
      <c r="F51" s="20" t="s">
        <v>5</v>
      </c>
      <c r="G51" s="102">
        <v>20</v>
      </c>
      <c r="H51" s="20"/>
      <c r="I51" s="20">
        <v>0</v>
      </c>
      <c r="J51" s="22">
        <f t="shared" si="0"/>
        <v>0</v>
      </c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4:47">
      <c r="D52" s="21">
        <v>46</v>
      </c>
      <c r="E52" s="24" t="s">
        <v>30</v>
      </c>
      <c r="F52" s="20" t="s">
        <v>5</v>
      </c>
      <c r="G52" s="102">
        <v>162</v>
      </c>
      <c r="H52" s="20"/>
      <c r="I52" s="20">
        <v>0</v>
      </c>
      <c r="J52" s="22">
        <f t="shared" si="0"/>
        <v>0</v>
      </c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4:47" ht="25.5">
      <c r="D53" s="21">
        <v>47</v>
      </c>
      <c r="E53" s="24" t="s">
        <v>31</v>
      </c>
      <c r="F53" s="20" t="s">
        <v>5</v>
      </c>
      <c r="G53" s="103">
        <v>1350</v>
      </c>
      <c r="H53" s="20"/>
      <c r="I53" s="20">
        <v>0</v>
      </c>
      <c r="J53" s="22">
        <f t="shared" si="0"/>
        <v>0</v>
      </c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4:47">
      <c r="D54" s="21">
        <v>48</v>
      </c>
      <c r="E54" s="25" t="s">
        <v>32</v>
      </c>
      <c r="F54" s="20" t="s">
        <v>5</v>
      </c>
      <c r="G54" s="102"/>
      <c r="H54" s="20"/>
      <c r="I54" s="20">
        <v>0</v>
      </c>
      <c r="J54" s="22">
        <f t="shared" si="0"/>
        <v>0</v>
      </c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4:47">
      <c r="D55" s="21">
        <v>49</v>
      </c>
      <c r="E55" s="24" t="s">
        <v>33</v>
      </c>
      <c r="F55" s="20" t="s">
        <v>5</v>
      </c>
      <c r="G55" s="102">
        <v>1</v>
      </c>
      <c r="H55" s="20"/>
      <c r="I55" s="20">
        <v>0</v>
      </c>
      <c r="J55" s="22">
        <f t="shared" si="0"/>
        <v>0</v>
      </c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4:47" ht="39.6" customHeight="1">
      <c r="D56" s="21">
        <v>50</v>
      </c>
      <c r="E56" s="24" t="s">
        <v>34</v>
      </c>
      <c r="F56" s="20" t="s">
        <v>5</v>
      </c>
      <c r="G56" s="103">
        <v>10</v>
      </c>
      <c r="H56" s="20"/>
      <c r="I56" s="20">
        <v>0</v>
      </c>
      <c r="J56" s="22">
        <f t="shared" si="0"/>
        <v>0</v>
      </c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4:47">
      <c r="D57" s="21">
        <v>51</v>
      </c>
      <c r="E57" s="24" t="s">
        <v>35</v>
      </c>
      <c r="F57" s="20" t="s">
        <v>5</v>
      </c>
      <c r="G57" s="102">
        <v>55</v>
      </c>
      <c r="H57" s="20"/>
      <c r="I57" s="20">
        <v>8</v>
      </c>
      <c r="J57" s="22">
        <f t="shared" si="0"/>
        <v>0</v>
      </c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</row>
    <row r="58" spans="4:47">
      <c r="D58" s="21">
        <v>52</v>
      </c>
      <c r="E58" s="25" t="s">
        <v>36</v>
      </c>
      <c r="F58" s="20" t="s">
        <v>5</v>
      </c>
      <c r="G58" s="102">
        <v>125</v>
      </c>
      <c r="H58" s="20"/>
      <c r="I58" s="20">
        <v>23</v>
      </c>
      <c r="J58" s="22">
        <f t="shared" si="0"/>
        <v>0</v>
      </c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</row>
    <row r="59" spans="4:47">
      <c r="D59" s="21">
        <v>53</v>
      </c>
      <c r="E59" s="24" t="s">
        <v>37</v>
      </c>
      <c r="F59" s="20" t="s">
        <v>5</v>
      </c>
      <c r="G59" s="102">
        <v>27</v>
      </c>
      <c r="H59" s="20"/>
      <c r="I59" s="20">
        <v>8</v>
      </c>
      <c r="J59" s="22">
        <f t="shared" si="0"/>
        <v>0</v>
      </c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</row>
    <row r="60" spans="4:47">
      <c r="D60" s="21">
        <v>54</v>
      </c>
      <c r="E60" s="24" t="s">
        <v>38</v>
      </c>
      <c r="F60" s="20" t="s">
        <v>5</v>
      </c>
      <c r="G60" s="102">
        <v>65</v>
      </c>
      <c r="H60" s="20"/>
      <c r="I60" s="20">
        <v>23</v>
      </c>
      <c r="J60" s="22">
        <f t="shared" si="0"/>
        <v>0</v>
      </c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</row>
    <row r="61" spans="4:47">
      <c r="D61" s="21">
        <v>55</v>
      </c>
      <c r="E61" s="24" t="s">
        <v>162</v>
      </c>
      <c r="F61" s="20" t="s">
        <v>5</v>
      </c>
      <c r="G61" s="102">
        <v>145</v>
      </c>
      <c r="H61" s="20"/>
      <c r="I61" s="20">
        <v>0</v>
      </c>
      <c r="J61" s="22">
        <f t="shared" si="0"/>
        <v>0</v>
      </c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</row>
    <row r="62" spans="4:47">
      <c r="D62" s="21">
        <v>56</v>
      </c>
      <c r="E62" s="24" t="s">
        <v>39</v>
      </c>
      <c r="F62" s="20" t="s">
        <v>5</v>
      </c>
      <c r="G62" s="102">
        <v>117</v>
      </c>
      <c r="H62" s="20"/>
      <c r="I62" s="20">
        <v>0</v>
      </c>
      <c r="J62" s="22">
        <f t="shared" si="0"/>
        <v>0</v>
      </c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</row>
    <row r="63" spans="4:47">
      <c r="D63" s="21">
        <v>57</v>
      </c>
      <c r="E63" s="25" t="s">
        <v>163</v>
      </c>
      <c r="F63" s="20" t="s">
        <v>5</v>
      </c>
      <c r="G63" s="102">
        <v>1</v>
      </c>
      <c r="H63" s="20"/>
      <c r="I63" s="20">
        <v>8</v>
      </c>
      <c r="J63" s="22">
        <f t="shared" si="0"/>
        <v>0</v>
      </c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</row>
    <row r="64" spans="4:47">
      <c r="D64" s="21">
        <v>58</v>
      </c>
      <c r="E64" s="25" t="s">
        <v>164</v>
      </c>
      <c r="F64" s="20" t="s">
        <v>5</v>
      </c>
      <c r="G64" s="102">
        <v>1</v>
      </c>
      <c r="H64" s="20"/>
      <c r="I64" s="20">
        <v>8</v>
      </c>
      <c r="J64" s="22">
        <f t="shared" si="0"/>
        <v>0</v>
      </c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</row>
    <row r="65" spans="4:47">
      <c r="D65" s="21">
        <v>59</v>
      </c>
      <c r="E65" s="25" t="s">
        <v>165</v>
      </c>
      <c r="F65" s="20" t="s">
        <v>5</v>
      </c>
      <c r="G65" s="102">
        <v>1</v>
      </c>
      <c r="H65" s="20"/>
      <c r="I65" s="20">
        <v>8</v>
      </c>
      <c r="J65" s="22">
        <f t="shared" si="0"/>
        <v>0</v>
      </c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</row>
    <row r="66" spans="4:47" ht="25.5">
      <c r="D66" s="21">
        <v>60</v>
      </c>
      <c r="E66" s="24" t="s">
        <v>40</v>
      </c>
      <c r="F66" s="20" t="s">
        <v>5</v>
      </c>
      <c r="G66" s="102">
        <v>375</v>
      </c>
      <c r="H66" s="20"/>
      <c r="I66" s="20">
        <v>0</v>
      </c>
      <c r="J66" s="22">
        <f t="shared" si="0"/>
        <v>0</v>
      </c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</row>
    <row r="67" spans="4:47">
      <c r="D67" s="21">
        <v>61</v>
      </c>
      <c r="E67" s="25" t="s">
        <v>166</v>
      </c>
      <c r="F67" s="20" t="s">
        <v>5</v>
      </c>
      <c r="G67" s="102">
        <v>3</v>
      </c>
      <c r="H67" s="20"/>
      <c r="I67" s="20">
        <v>8</v>
      </c>
      <c r="J67" s="22">
        <f t="shared" si="0"/>
        <v>0</v>
      </c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</row>
    <row r="68" spans="4:47">
      <c r="D68" s="21">
        <v>62</v>
      </c>
      <c r="E68" s="25" t="s">
        <v>167</v>
      </c>
      <c r="F68" s="20" t="s">
        <v>5</v>
      </c>
      <c r="G68" s="102">
        <v>2</v>
      </c>
      <c r="H68" s="20"/>
      <c r="I68" s="20">
        <v>8</v>
      </c>
      <c r="J68" s="22">
        <f t="shared" si="0"/>
        <v>0</v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</row>
    <row r="69" spans="4:47">
      <c r="D69" s="21">
        <v>63</v>
      </c>
      <c r="E69" s="25" t="s">
        <v>168</v>
      </c>
      <c r="F69" s="20" t="s">
        <v>5</v>
      </c>
      <c r="G69" s="102">
        <v>15</v>
      </c>
      <c r="H69" s="20"/>
      <c r="I69" s="20">
        <v>0</v>
      </c>
      <c r="J69" s="22">
        <f t="shared" si="0"/>
        <v>0</v>
      </c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</row>
    <row r="70" spans="4:47">
      <c r="D70" s="21">
        <v>64</v>
      </c>
      <c r="E70" s="24" t="s">
        <v>41</v>
      </c>
      <c r="F70" s="20" t="s">
        <v>5</v>
      </c>
      <c r="G70" s="102">
        <v>220</v>
      </c>
      <c r="H70" s="20"/>
      <c r="I70" s="20">
        <v>0</v>
      </c>
      <c r="J70" s="22">
        <f t="shared" si="0"/>
        <v>0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</row>
    <row r="71" spans="4:47">
      <c r="D71" s="21">
        <v>65</v>
      </c>
      <c r="E71" s="24" t="s">
        <v>42</v>
      </c>
      <c r="F71" s="20" t="s">
        <v>5</v>
      </c>
      <c r="G71" s="102">
        <v>25</v>
      </c>
      <c r="H71" s="20"/>
      <c r="I71" s="20">
        <v>23</v>
      </c>
      <c r="J71" s="22">
        <f t="shared" ref="J71:J92" si="1" xml:space="preserve"> SUM(G71*H71)</f>
        <v>0</v>
      </c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</row>
    <row r="72" spans="4:47">
      <c r="D72" s="21">
        <v>66</v>
      </c>
      <c r="E72" s="25" t="s">
        <v>169</v>
      </c>
      <c r="F72" s="20" t="s">
        <v>5</v>
      </c>
      <c r="G72" s="102">
        <v>3</v>
      </c>
      <c r="H72" s="20"/>
      <c r="I72" s="20">
        <v>8</v>
      </c>
      <c r="J72" s="22">
        <f t="shared" si="1"/>
        <v>0</v>
      </c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</row>
    <row r="73" spans="4:47">
      <c r="D73" s="21">
        <v>67</v>
      </c>
      <c r="E73" s="24" t="s">
        <v>43</v>
      </c>
      <c r="F73" s="20" t="s">
        <v>5</v>
      </c>
      <c r="G73" s="102"/>
      <c r="H73" s="20"/>
      <c r="I73" s="20">
        <v>8</v>
      </c>
      <c r="J73" s="22">
        <f t="shared" si="1"/>
        <v>0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</row>
    <row r="74" spans="4:47" ht="25.5">
      <c r="D74" s="21">
        <v>68</v>
      </c>
      <c r="E74" s="25" t="s">
        <v>172</v>
      </c>
      <c r="F74" s="20" t="s">
        <v>5</v>
      </c>
      <c r="G74" s="102">
        <v>12</v>
      </c>
      <c r="H74" s="20"/>
      <c r="I74" s="20">
        <v>8</v>
      </c>
      <c r="J74" s="22">
        <f t="shared" si="1"/>
        <v>0</v>
      </c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</row>
    <row r="75" spans="4:47">
      <c r="D75" s="21">
        <v>69</v>
      </c>
      <c r="E75" s="25" t="s">
        <v>170</v>
      </c>
      <c r="F75" s="20" t="s">
        <v>5</v>
      </c>
      <c r="G75" s="102"/>
      <c r="H75" s="20"/>
      <c r="I75" s="20">
        <v>8</v>
      </c>
      <c r="J75" s="22">
        <f t="shared" si="1"/>
        <v>0</v>
      </c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</row>
    <row r="76" spans="4:47">
      <c r="D76" s="21">
        <v>70</v>
      </c>
      <c r="E76" s="25" t="s">
        <v>171</v>
      </c>
      <c r="F76" s="20" t="s">
        <v>5</v>
      </c>
      <c r="G76" s="102">
        <v>1</v>
      </c>
      <c r="H76" s="20"/>
      <c r="I76" s="20">
        <v>8</v>
      </c>
      <c r="J76" s="22">
        <f t="shared" si="1"/>
        <v>0</v>
      </c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</row>
    <row r="77" spans="4:47" ht="25.5">
      <c r="D77" s="21">
        <v>71</v>
      </c>
      <c r="E77" s="25" t="s">
        <v>211</v>
      </c>
      <c r="F77" s="20" t="s">
        <v>5</v>
      </c>
      <c r="G77" s="102">
        <v>3</v>
      </c>
      <c r="H77" s="20"/>
      <c r="I77" s="20">
        <v>8</v>
      </c>
      <c r="J77" s="22">
        <f t="shared" si="1"/>
        <v>0</v>
      </c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</row>
    <row r="78" spans="4:47">
      <c r="D78" s="21">
        <v>72</v>
      </c>
      <c r="E78" s="24" t="s">
        <v>44</v>
      </c>
      <c r="F78" s="20" t="s">
        <v>5</v>
      </c>
      <c r="G78" s="102">
        <v>5</v>
      </c>
      <c r="H78" s="20"/>
      <c r="I78" s="20">
        <v>0</v>
      </c>
      <c r="J78" s="22">
        <f t="shared" si="1"/>
        <v>0</v>
      </c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</row>
    <row r="79" spans="4:47">
      <c r="D79" s="21">
        <v>73</v>
      </c>
      <c r="E79" s="24" t="s">
        <v>173</v>
      </c>
      <c r="F79" s="20" t="s">
        <v>5</v>
      </c>
      <c r="G79" s="102">
        <v>137</v>
      </c>
      <c r="H79" s="20"/>
      <c r="I79" s="20">
        <v>0</v>
      </c>
      <c r="J79" s="22">
        <f t="shared" si="1"/>
        <v>0</v>
      </c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</row>
    <row r="80" spans="4:47">
      <c r="D80" s="21">
        <v>74</v>
      </c>
      <c r="E80" s="24" t="s">
        <v>45</v>
      </c>
      <c r="F80" s="20" t="s">
        <v>5</v>
      </c>
      <c r="G80" s="102">
        <v>10</v>
      </c>
      <c r="H80" s="20"/>
      <c r="I80" s="20">
        <v>23</v>
      </c>
      <c r="J80" s="22">
        <f t="shared" si="1"/>
        <v>0</v>
      </c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</row>
    <row r="81" spans="4:47">
      <c r="D81" s="21">
        <v>75</v>
      </c>
      <c r="E81" s="24" t="s">
        <v>174</v>
      </c>
      <c r="F81" s="20" t="s">
        <v>5</v>
      </c>
      <c r="G81" s="102">
        <v>80</v>
      </c>
      <c r="H81" s="20"/>
      <c r="I81" s="20">
        <v>23</v>
      </c>
      <c r="J81" s="22">
        <f t="shared" si="1"/>
        <v>0</v>
      </c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</row>
    <row r="82" spans="4:47" ht="25.5">
      <c r="D82" s="21">
        <v>76</v>
      </c>
      <c r="E82" s="24" t="s">
        <v>46</v>
      </c>
      <c r="F82" s="20" t="s">
        <v>5</v>
      </c>
      <c r="G82" s="102">
        <v>82</v>
      </c>
      <c r="H82" s="20"/>
      <c r="I82" s="20">
        <v>8</v>
      </c>
      <c r="J82" s="22">
        <f t="shared" si="1"/>
        <v>0</v>
      </c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</row>
    <row r="83" spans="4:47">
      <c r="D83" s="21">
        <v>77</v>
      </c>
      <c r="E83" s="24" t="s">
        <v>47</v>
      </c>
      <c r="F83" s="20" t="s">
        <v>5</v>
      </c>
      <c r="G83" s="102">
        <v>26</v>
      </c>
      <c r="H83" s="20"/>
      <c r="I83" s="20">
        <v>0</v>
      </c>
      <c r="J83" s="22">
        <f t="shared" si="1"/>
        <v>0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</row>
    <row r="84" spans="4:47">
      <c r="D84" s="21">
        <v>78</v>
      </c>
      <c r="E84" s="25" t="s">
        <v>182</v>
      </c>
      <c r="F84" s="20" t="s">
        <v>5</v>
      </c>
      <c r="G84" s="102">
        <v>32</v>
      </c>
      <c r="H84" s="20"/>
      <c r="I84" s="20">
        <v>0</v>
      </c>
      <c r="J84" s="22">
        <f t="shared" si="1"/>
        <v>0</v>
      </c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</row>
    <row r="85" spans="4:47">
      <c r="D85" s="21">
        <v>79</v>
      </c>
      <c r="E85" s="25" t="s">
        <v>48</v>
      </c>
      <c r="F85" s="20" t="s">
        <v>5</v>
      </c>
      <c r="G85" s="102">
        <v>50</v>
      </c>
      <c r="H85" s="20"/>
      <c r="I85" s="20">
        <v>0</v>
      </c>
      <c r="J85" s="22">
        <f t="shared" si="1"/>
        <v>0</v>
      </c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</row>
    <row r="86" spans="4:47">
      <c r="D86" s="21">
        <v>80</v>
      </c>
      <c r="E86" s="24" t="s">
        <v>49</v>
      </c>
      <c r="F86" s="20" t="s">
        <v>5</v>
      </c>
      <c r="G86" s="102">
        <v>2</v>
      </c>
      <c r="H86" s="20"/>
      <c r="I86" s="20">
        <v>0</v>
      </c>
      <c r="J86" s="22">
        <f t="shared" si="1"/>
        <v>0</v>
      </c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</row>
    <row r="87" spans="4:47">
      <c r="D87" s="21">
        <v>81</v>
      </c>
      <c r="E87" s="24" t="s">
        <v>212</v>
      </c>
      <c r="F87" s="20" t="s">
        <v>5</v>
      </c>
      <c r="G87" s="102"/>
      <c r="H87" s="20"/>
      <c r="I87" s="20">
        <v>23</v>
      </c>
      <c r="J87" s="22">
        <f t="shared" si="1"/>
        <v>0</v>
      </c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</row>
    <row r="88" spans="4:47">
      <c r="D88" s="21">
        <v>82</v>
      </c>
      <c r="E88" s="25" t="s">
        <v>175</v>
      </c>
      <c r="F88" s="20" t="s">
        <v>5</v>
      </c>
      <c r="G88" s="102">
        <v>95</v>
      </c>
      <c r="H88" s="20"/>
      <c r="I88" s="20">
        <v>23</v>
      </c>
      <c r="J88" s="22">
        <f t="shared" si="1"/>
        <v>0</v>
      </c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</row>
    <row r="89" spans="4:47">
      <c r="D89" s="21">
        <v>83</v>
      </c>
      <c r="E89" s="25" t="s">
        <v>176</v>
      </c>
      <c r="F89" s="20" t="s">
        <v>5</v>
      </c>
      <c r="G89" s="102">
        <v>3</v>
      </c>
      <c r="H89" s="20"/>
      <c r="I89" s="20">
        <v>8</v>
      </c>
      <c r="J89" s="22">
        <f t="shared" si="1"/>
        <v>0</v>
      </c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</row>
    <row r="90" spans="4:47">
      <c r="D90" s="65">
        <v>84</v>
      </c>
      <c r="E90" s="25" t="s">
        <v>177</v>
      </c>
      <c r="F90" s="68" t="s">
        <v>5</v>
      </c>
      <c r="G90" s="102">
        <v>1</v>
      </c>
      <c r="H90" s="20"/>
      <c r="I90" s="20">
        <v>8</v>
      </c>
      <c r="J90" s="22">
        <f t="shared" si="1"/>
        <v>0</v>
      </c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</row>
    <row r="91" spans="4:47">
      <c r="D91" s="67">
        <v>85</v>
      </c>
      <c r="E91" s="25" t="s">
        <v>178</v>
      </c>
      <c r="F91" s="20" t="s">
        <v>5</v>
      </c>
      <c r="G91" s="102"/>
      <c r="H91" s="72"/>
      <c r="I91" s="48">
        <v>0</v>
      </c>
      <c r="J91" s="22">
        <f t="shared" si="1"/>
        <v>0</v>
      </c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</row>
    <row r="92" spans="4:47" ht="15.75" thickBot="1">
      <c r="D92" s="66">
        <v>86</v>
      </c>
      <c r="E92" s="26" t="s">
        <v>179</v>
      </c>
      <c r="F92" s="69" t="s">
        <v>5</v>
      </c>
      <c r="G92" s="78"/>
      <c r="H92" s="48"/>
      <c r="I92" s="48">
        <v>8</v>
      </c>
      <c r="J92" s="22">
        <f t="shared" si="1"/>
        <v>0</v>
      </c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</row>
    <row r="93" spans="4:47" ht="15.75" thickBot="1">
      <c r="H93" s="105" t="s">
        <v>142</v>
      </c>
      <c r="I93" s="106"/>
      <c r="J93" s="76">
        <f>SUM(J7:J90)</f>
        <v>0</v>
      </c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</row>
    <row r="94" spans="4:47">
      <c r="H94" s="30" t="s">
        <v>141</v>
      </c>
      <c r="I94" s="33">
        <v>0</v>
      </c>
      <c r="J94" s="32">
        <f>(J91+J86+J85+J84+J83+J79+J78+J66++J70+J69+J62+J61+J55+J53+J52+J56+J51+J50+J49+J48+J47+J46+J43+J41+J40+J39+J38+J37+J36+J35+J34+J30+J29+J28+J25+J23+J22+J21+J20+J14+J13+J12+J11+J10+J9+J8+J7)</f>
        <v>0</v>
      </c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</row>
    <row r="95" spans="4:47">
      <c r="H95" s="30"/>
      <c r="I95" s="33">
        <v>0.05</v>
      </c>
      <c r="J95" s="2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</row>
    <row r="96" spans="4:47">
      <c r="H96" s="30"/>
      <c r="I96" s="33">
        <v>0.08</v>
      </c>
      <c r="J96" s="73">
        <f>(J89+J90+J82+J77+J76+J74+J72+J68+J67+J65+J64+J59+J57+J44+J42+J33+J32+J24+J19+J17+J16+J15)*108%</f>
        <v>0</v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</row>
    <row r="97" spans="8:47" ht="15.75" thickBot="1">
      <c r="H97" s="30"/>
      <c r="I97" s="33">
        <v>0.23</v>
      </c>
      <c r="J97" s="74">
        <f>(J88+J87+J81+J80+J71+J60+J58+J31+J27+J26+J18)*123%</f>
        <v>0</v>
      </c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</row>
    <row r="98" spans="8:47" ht="15.75" thickBot="1">
      <c r="H98" s="53" t="s">
        <v>143</v>
      </c>
      <c r="I98" s="54"/>
      <c r="J98" s="75">
        <f>SUM(J94:J97)</f>
        <v>0</v>
      </c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</row>
    <row r="99" spans="8:47"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</row>
    <row r="100" spans="8:47"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</row>
    <row r="101" spans="8:47"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</row>
    <row r="102" spans="8:47"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</row>
    <row r="103" spans="8:47"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</row>
    <row r="104" spans="8:47"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</row>
    <row r="105" spans="8:47"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</row>
    <row r="106" spans="8:47"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</row>
    <row r="107" spans="8:47"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</row>
    <row r="108" spans="8:47"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</row>
    <row r="109" spans="8:47"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</row>
    <row r="110" spans="8:47"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</row>
    <row r="111" spans="8:47"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</row>
    <row r="112" spans="8:47"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</row>
    <row r="113" spans="12:47"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</row>
    <row r="114" spans="12:47"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</row>
    <row r="115" spans="12:47"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</row>
    <row r="116" spans="12:47"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</row>
    <row r="117" spans="12:47"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</row>
    <row r="118" spans="12:47"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</row>
    <row r="119" spans="12:47"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</row>
    <row r="120" spans="12:47"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</row>
    <row r="121" spans="12:47"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</row>
    <row r="122" spans="12:47"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</row>
    <row r="123" spans="12:47"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</row>
    <row r="124" spans="12:47"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</row>
    <row r="125" spans="12:47"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</row>
    <row r="126" spans="12:47"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</row>
    <row r="127" spans="12:47"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</row>
    <row r="128" spans="12:47"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</row>
    <row r="129" spans="12:47"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</row>
    <row r="130" spans="12:47"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</row>
    <row r="131" spans="12:47"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</row>
    <row r="132" spans="12:47"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</row>
    <row r="133" spans="12:47"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</row>
    <row r="134" spans="12:47"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</row>
    <row r="135" spans="12:47"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</row>
    <row r="136" spans="12:47"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</row>
    <row r="137" spans="12:47"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</row>
    <row r="138" spans="12:47"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</row>
    <row r="139" spans="12:47"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</row>
    <row r="140" spans="12:47"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</row>
    <row r="141" spans="12:47"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</row>
    <row r="142" spans="12:47"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</row>
    <row r="143" spans="12:47"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</row>
    <row r="144" spans="12:47"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</row>
    <row r="145" spans="12:47"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</row>
    <row r="146" spans="12:47"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</row>
    <row r="147" spans="12:47"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</row>
    <row r="148" spans="12:47"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</row>
    <row r="149" spans="12:47"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</row>
    <row r="150" spans="12:47"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</row>
    <row r="151" spans="12:47"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</row>
    <row r="152" spans="12:47"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</row>
    <row r="153" spans="12:47"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</row>
    <row r="154" spans="12:47"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</row>
    <row r="155" spans="12:47"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</row>
    <row r="156" spans="12:47"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</row>
    <row r="157" spans="12:47"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</row>
    <row r="158" spans="12:47"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</row>
    <row r="159" spans="12:47"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</row>
    <row r="160" spans="12:47"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</row>
    <row r="161" spans="12:47"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</row>
    <row r="162" spans="12:47"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</row>
    <row r="163" spans="12:47"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</row>
    <row r="164" spans="12:47"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</row>
    <row r="165" spans="12:47"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</row>
    <row r="166" spans="12:47"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</row>
    <row r="167" spans="12:47"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</row>
    <row r="168" spans="12:47"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</row>
    <row r="169" spans="12:47"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</row>
    <row r="170" spans="12:47"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</row>
    <row r="171" spans="12:47"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</row>
    <row r="172" spans="12:47"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</row>
    <row r="173" spans="12:47"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</row>
    <row r="174" spans="12:47"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</row>
    <row r="175" spans="12:47"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</row>
    <row r="176" spans="12:47"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</row>
    <row r="177" spans="12:47"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</row>
    <row r="178" spans="12:47"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</row>
    <row r="179" spans="12:47"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</row>
    <row r="180" spans="12:47"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</row>
    <row r="181" spans="12:47"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</row>
    <row r="182" spans="12:47"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</row>
    <row r="183" spans="12:47"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</row>
    <row r="184" spans="12:47"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</row>
    <row r="185" spans="12:47"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</row>
    <row r="186" spans="12:47"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</row>
    <row r="187" spans="12:47"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</row>
    <row r="188" spans="12:47"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</row>
    <row r="189" spans="12:47"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</row>
    <row r="190" spans="12:47"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</row>
    <row r="191" spans="12:47"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</row>
    <row r="192" spans="12:47"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</row>
    <row r="193" spans="12:47"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</row>
    <row r="194" spans="12:47"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</row>
    <row r="195" spans="12:47"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</row>
    <row r="196" spans="12:47"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</row>
    <row r="197" spans="12:47"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</row>
    <row r="198" spans="12:47"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</row>
    <row r="199" spans="12:47"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</row>
    <row r="200" spans="12:47"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</row>
    <row r="201" spans="12:47"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</row>
    <row r="202" spans="12:47"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</row>
    <row r="203" spans="12:47"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</row>
    <row r="204" spans="12:47"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</row>
    <row r="205" spans="12:47"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</row>
    <row r="206" spans="12:47"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</row>
    <row r="207" spans="12:47"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</row>
    <row r="208" spans="12:47"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</row>
    <row r="209" spans="12:47"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</row>
    <row r="210" spans="12:47"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</row>
    <row r="211" spans="12:47"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</row>
    <row r="212" spans="12:47"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</row>
    <row r="213" spans="12:47"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</row>
    <row r="214" spans="12:47"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</row>
    <row r="215" spans="12:47"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</row>
    <row r="216" spans="12:47"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</row>
    <row r="217" spans="12:47"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</row>
    <row r="218" spans="12:47"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</row>
    <row r="219" spans="12:47"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</row>
    <row r="220" spans="12:47"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</row>
    <row r="221" spans="12:47"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</row>
    <row r="222" spans="12:47"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</row>
    <row r="223" spans="12:47"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</row>
    <row r="224" spans="12:47"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</row>
    <row r="225" spans="12:47"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</row>
    <row r="226" spans="12:47"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</row>
    <row r="227" spans="12:47"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</row>
    <row r="228" spans="12:47"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</row>
    <row r="229" spans="12:47"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</row>
    <row r="230" spans="12:47"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</row>
    <row r="231" spans="12:47"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</row>
    <row r="232" spans="12:47"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</row>
    <row r="233" spans="12:47"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</row>
    <row r="234" spans="12:47"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</row>
    <row r="235" spans="12:47"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</row>
    <row r="236" spans="12:47"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</row>
    <row r="237" spans="12:47"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</row>
    <row r="238" spans="12:47"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</row>
    <row r="239" spans="12:47"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</row>
    <row r="240" spans="12:47"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</row>
    <row r="241" spans="12:47"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</row>
    <row r="242" spans="12:47"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</row>
    <row r="243" spans="12:47"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</row>
    <row r="244" spans="12:47"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</row>
    <row r="245" spans="12:47"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</row>
    <row r="246" spans="12:47"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</row>
    <row r="247" spans="12:47"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</row>
    <row r="248" spans="12:47"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</row>
    <row r="249" spans="12:47"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</row>
    <row r="250" spans="12:47"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</row>
    <row r="251" spans="12:47"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</row>
    <row r="252" spans="12:47"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</row>
    <row r="253" spans="12:47"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</row>
    <row r="254" spans="12:47"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</row>
    <row r="255" spans="12:47"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</row>
    <row r="256" spans="12:47"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</row>
    <row r="257" spans="12:47"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</row>
    <row r="258" spans="12:47"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</row>
    <row r="259" spans="12:47"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</row>
    <row r="260" spans="12:47"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</row>
    <row r="261" spans="12:47"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</row>
    <row r="262" spans="12:47"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</row>
    <row r="263" spans="12:47"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</row>
    <row r="264" spans="12:47"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</row>
    <row r="265" spans="12:47"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</row>
    <row r="266" spans="12:47"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</row>
    <row r="267" spans="12:47"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</row>
    <row r="268" spans="12:47"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</row>
    <row r="269" spans="12:47"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</row>
    <row r="270" spans="12:47"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</row>
    <row r="271" spans="12:47"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</row>
    <row r="272" spans="12:47"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</row>
    <row r="273" spans="12:47"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</row>
    <row r="274" spans="12:47"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</row>
    <row r="275" spans="12:47"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</row>
    <row r="276" spans="12:47"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</row>
    <row r="277" spans="12:47"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</row>
    <row r="278" spans="12:47"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</row>
    <row r="279" spans="12:47"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</row>
    <row r="280" spans="12:47"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</row>
    <row r="281" spans="12:47"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</row>
    <row r="282" spans="12:47"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</row>
    <row r="283" spans="12:47"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</row>
    <row r="284" spans="12:47"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</row>
    <row r="285" spans="12:47"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</row>
    <row r="286" spans="12:47"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</row>
    <row r="287" spans="12:47"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</row>
    <row r="288" spans="12:47"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</row>
    <row r="289" spans="12:47"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</row>
    <row r="290" spans="12:47"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</row>
    <row r="291" spans="12:47"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</row>
    <row r="292" spans="12:47"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</row>
    <row r="293" spans="12:47"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</row>
    <row r="294" spans="12:47"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</row>
    <row r="295" spans="12:47"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</row>
    <row r="296" spans="12:47"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</row>
    <row r="297" spans="12:47"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</row>
    <row r="298" spans="12:47"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</row>
    <row r="299" spans="12:47"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</row>
    <row r="300" spans="12:47"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</row>
    <row r="301" spans="12:47"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</row>
    <row r="302" spans="12:47"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</row>
    <row r="303" spans="12:47"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</row>
    <row r="304" spans="12:47"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</row>
    <row r="305" spans="12:47"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</row>
    <row r="306" spans="12:47"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</row>
    <row r="307" spans="12:47"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</row>
    <row r="308" spans="12:47"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</row>
    <row r="309" spans="12:47"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</row>
    <row r="310" spans="12:47"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</row>
    <row r="311" spans="12:47"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</row>
    <row r="312" spans="12:47"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</row>
    <row r="313" spans="12:47"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</row>
    <row r="314" spans="12:47"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</row>
    <row r="315" spans="12:47"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</row>
    <row r="316" spans="12:47"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</row>
    <row r="317" spans="12:47"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</row>
    <row r="318" spans="12:47"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</row>
    <row r="319" spans="12:47"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</row>
    <row r="320" spans="12:47"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</row>
    <row r="321" spans="12:47"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</row>
    <row r="322" spans="12:47"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</row>
    <row r="323" spans="12:47"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</row>
    <row r="324" spans="12:47"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</row>
    <row r="325" spans="12:47"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</row>
    <row r="326" spans="12:47"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</row>
    <row r="327" spans="12:47"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</row>
    <row r="328" spans="12:47"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</row>
    <row r="329" spans="12:47"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</row>
    <row r="330" spans="12:47"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</row>
    <row r="331" spans="12:47"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</row>
    <row r="332" spans="12:47"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</row>
    <row r="333" spans="12:47"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</row>
    <row r="334" spans="12:47"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</row>
    <row r="335" spans="12:47"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</row>
    <row r="336" spans="12:47"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</row>
    <row r="337" spans="12:47"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</row>
    <row r="338" spans="12:47"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</row>
    <row r="339" spans="12:47"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</row>
    <row r="340" spans="12:47"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</row>
    <row r="341" spans="12:47"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</row>
    <row r="342" spans="12:47"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</row>
    <row r="343" spans="12:47"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</row>
    <row r="344" spans="12:47"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</row>
    <row r="345" spans="12:47"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</row>
    <row r="346" spans="12:47"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</row>
    <row r="347" spans="12:47"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</row>
    <row r="348" spans="12:47"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</row>
    <row r="349" spans="12:47"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</row>
    <row r="350" spans="12:47"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</row>
    <row r="351" spans="12:47"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</row>
    <row r="352" spans="12:47"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</row>
    <row r="353" spans="12:47"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</row>
    <row r="354" spans="12:47"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</row>
    <row r="355" spans="12:47"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</row>
    <row r="356" spans="12:47"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</row>
    <row r="357" spans="12:47"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</row>
    <row r="358" spans="12:47"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</row>
    <row r="359" spans="12:47"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</row>
    <row r="360" spans="12:47"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</row>
    <row r="361" spans="12:47"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</row>
    <row r="362" spans="12:47"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</row>
    <row r="363" spans="12:47"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</row>
    <row r="364" spans="12:47"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</row>
    <row r="365" spans="12:47"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</row>
    <row r="366" spans="12:47"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</row>
    <row r="367" spans="12:47"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</row>
    <row r="368" spans="12:47"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</row>
    <row r="369" spans="12:47"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</row>
    <row r="370" spans="12:47"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</row>
    <row r="371" spans="12:47"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</row>
    <row r="372" spans="12:47"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</row>
    <row r="373" spans="12:47"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</row>
    <row r="374" spans="12:47"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</row>
    <row r="375" spans="12:47"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</row>
    <row r="376" spans="12:47"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</row>
    <row r="377" spans="12:47"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</row>
    <row r="378" spans="12:47"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</row>
    <row r="379" spans="12:47"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</row>
    <row r="380" spans="12:47"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</row>
    <row r="381" spans="12:47"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</row>
    <row r="382" spans="12:47"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</row>
    <row r="383" spans="12:47"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</row>
    <row r="384" spans="12:47"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</row>
    <row r="385" spans="12:47"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</row>
    <row r="386" spans="12:47"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</row>
    <row r="387" spans="12:47"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</row>
    <row r="388" spans="12:47"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</row>
    <row r="389" spans="12:47"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</row>
    <row r="390" spans="12:47"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</row>
    <row r="391" spans="12:47"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</row>
    <row r="392" spans="12:47"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</row>
    <row r="393" spans="12:47"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</row>
    <row r="394" spans="12:47"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</row>
    <row r="395" spans="12:47"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</row>
    <row r="396" spans="12:47"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</row>
    <row r="397" spans="12:47"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</row>
    <row r="398" spans="12:47"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</row>
    <row r="399" spans="12:47"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</row>
    <row r="400" spans="12:47"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</row>
    <row r="401" spans="12:47"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</row>
    <row r="402" spans="12:47"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</row>
    <row r="403" spans="12:47"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</row>
    <row r="404" spans="12:47"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</row>
    <row r="405" spans="12:47"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</row>
    <row r="406" spans="12:47"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</row>
    <row r="407" spans="12:47"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</row>
    <row r="408" spans="12:47"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</row>
    <row r="409" spans="12:47"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</row>
    <row r="410" spans="12:47"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</row>
    <row r="411" spans="12:47"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</row>
    <row r="412" spans="12:47"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</row>
    <row r="413" spans="12:47"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</row>
    <row r="414" spans="12:47"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</row>
    <row r="415" spans="12:47"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</row>
    <row r="416" spans="12:47"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</row>
    <row r="417" spans="12:47"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</row>
    <row r="418" spans="12:47"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</row>
    <row r="419" spans="12:47"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</row>
    <row r="420" spans="12:47"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</row>
    <row r="421" spans="12:47"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</row>
    <row r="422" spans="12:47"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</row>
    <row r="423" spans="12:47"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</row>
    <row r="424" spans="12:47"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</row>
    <row r="425" spans="12:47"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</row>
    <row r="426" spans="12:47"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</row>
    <row r="427" spans="12:47"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</row>
    <row r="428" spans="12:47"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</row>
    <row r="429" spans="12:47"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</row>
    <row r="430" spans="12:47"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</row>
    <row r="431" spans="12:47"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</row>
    <row r="432" spans="12:47"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</row>
    <row r="433" spans="12:47"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</row>
    <row r="434" spans="12:47"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</row>
    <row r="435" spans="12:47"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</row>
    <row r="436" spans="12:47"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</row>
    <row r="437" spans="12:47"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</row>
    <row r="438" spans="12:47"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</row>
    <row r="439" spans="12:47"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</row>
    <row r="440" spans="12:47"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</row>
    <row r="441" spans="12:47"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</row>
    <row r="442" spans="12:47"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</row>
    <row r="443" spans="12:47"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</row>
    <row r="444" spans="12:47"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</row>
    <row r="445" spans="12:47"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</row>
    <row r="446" spans="12:47"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</row>
    <row r="447" spans="12:47"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</row>
    <row r="448" spans="12:47"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</row>
    <row r="449" spans="12:47"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</row>
    <row r="450" spans="12:47"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</row>
    <row r="451" spans="12:47"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</row>
    <row r="452" spans="12:47"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</row>
    <row r="453" spans="12:47"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</row>
    <row r="454" spans="12:47"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</row>
    <row r="455" spans="12:47"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</row>
    <row r="456" spans="12:47"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</row>
    <row r="457" spans="12:47"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</row>
    <row r="458" spans="12:47"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</row>
    <row r="459" spans="12:47"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</row>
    <row r="460" spans="12:47"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</row>
    <row r="461" spans="12:47"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</row>
    <row r="462" spans="12:47"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</row>
    <row r="463" spans="12:47"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</row>
    <row r="464" spans="12:47"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</row>
    <row r="465" spans="12:47"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</row>
    <row r="466" spans="12:47"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</row>
    <row r="467" spans="12:47"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</row>
    <row r="468" spans="12:47"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</row>
    <row r="469" spans="12:47"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</row>
    <row r="470" spans="12:47"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</row>
    <row r="471" spans="12:47"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</row>
    <row r="472" spans="12:47"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</row>
    <row r="473" spans="12:47"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</row>
    <row r="474" spans="12:47"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</row>
    <row r="475" spans="12:47"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</row>
    <row r="476" spans="12:47"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</row>
    <row r="477" spans="12:47"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</row>
    <row r="478" spans="12:47"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</row>
    <row r="479" spans="12:47"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  <c r="AS479" s="27"/>
      <c r="AT479" s="27"/>
      <c r="AU479" s="27"/>
    </row>
    <row r="480" spans="12:47"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</row>
    <row r="481" spans="12:47"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</row>
    <row r="482" spans="12:47"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</row>
    <row r="483" spans="12:47"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</row>
    <row r="484" spans="12:47"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</row>
    <row r="485" spans="12:47"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</row>
    <row r="486" spans="12:47"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</row>
    <row r="487" spans="12:47"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  <c r="AT487" s="27"/>
      <c r="AU487" s="27"/>
    </row>
    <row r="488" spans="12:47"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</row>
    <row r="489" spans="12:47"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</row>
    <row r="490" spans="12:47"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</row>
    <row r="491" spans="12:47"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</row>
    <row r="492" spans="12:47"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</row>
    <row r="493" spans="12:47"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</row>
    <row r="494" spans="12:47"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</row>
    <row r="495" spans="12:47"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  <c r="AT495" s="27"/>
      <c r="AU495" s="27"/>
    </row>
    <row r="496" spans="12:47"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</row>
    <row r="497" spans="12:47"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</row>
    <row r="498" spans="12:47"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</row>
    <row r="499" spans="12:47"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</row>
    <row r="500" spans="12:47"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</row>
    <row r="501" spans="12:47"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</row>
    <row r="502" spans="12:47"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</row>
    <row r="503" spans="12:47"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  <c r="AT503" s="27"/>
      <c r="AU503" s="27"/>
    </row>
    <row r="504" spans="12:47"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</row>
    <row r="505" spans="12:47"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  <c r="AS505" s="27"/>
      <c r="AT505" s="27"/>
      <c r="AU505" s="27"/>
    </row>
    <row r="506" spans="12:47"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</row>
    <row r="507" spans="12:47"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</row>
    <row r="508" spans="12:47"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</row>
    <row r="509" spans="12:47"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</row>
    <row r="510" spans="12:47"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</row>
    <row r="511" spans="12:47"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</row>
    <row r="512" spans="12:47"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</row>
    <row r="513" spans="12:47"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  <c r="AS513" s="27"/>
      <c r="AT513" s="27"/>
      <c r="AU513" s="27"/>
    </row>
    <row r="514" spans="12:47"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</row>
    <row r="515" spans="12:47"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</row>
    <row r="516" spans="12:47"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</row>
    <row r="517" spans="12:47"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</row>
    <row r="518" spans="12:47"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</row>
    <row r="519" spans="12:47"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</row>
    <row r="520" spans="12:47"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</row>
    <row r="521" spans="12:47"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</row>
    <row r="522" spans="12:47"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  <c r="AS522" s="27"/>
      <c r="AT522" s="27"/>
      <c r="AU522" s="27"/>
    </row>
    <row r="523" spans="12:47"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  <c r="AT523" s="27"/>
      <c r="AU523" s="27"/>
    </row>
    <row r="524" spans="12:47"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  <c r="AT524" s="27"/>
      <c r="AU524" s="27"/>
    </row>
    <row r="525" spans="12:47"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</row>
    <row r="526" spans="12:47"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</row>
    <row r="527" spans="12:47"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/>
      <c r="AT527" s="27"/>
      <c r="AU527" s="27"/>
    </row>
    <row r="528" spans="12:47"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  <c r="AS528" s="27"/>
      <c r="AT528" s="27"/>
      <c r="AU528" s="27"/>
    </row>
    <row r="529" spans="12:47"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</row>
    <row r="530" spans="12:47"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</row>
    <row r="531" spans="12:47"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</row>
    <row r="532" spans="12:47"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</row>
    <row r="533" spans="12:47"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</row>
    <row r="534" spans="12:47"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</row>
    <row r="535" spans="12:47"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</row>
    <row r="536" spans="12:47"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</row>
    <row r="537" spans="12:47"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</row>
    <row r="538" spans="12:47"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</row>
    <row r="539" spans="12:47"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</row>
    <row r="540" spans="12:47"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</row>
    <row r="541" spans="12:47"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</row>
    <row r="542" spans="12:47"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</row>
    <row r="543" spans="12:47"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</row>
    <row r="544" spans="12:47"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</row>
    <row r="545" spans="12:47"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</row>
    <row r="546" spans="12:47"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</row>
    <row r="547" spans="12:47"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</row>
    <row r="548" spans="12:47"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</row>
    <row r="549" spans="12:47"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</row>
    <row r="550" spans="12:47"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</row>
  </sheetData>
  <mergeCells count="13">
    <mergeCell ref="A2:B2"/>
    <mergeCell ref="H93:I93"/>
    <mergeCell ref="L4:N4"/>
    <mergeCell ref="P4:R4"/>
    <mergeCell ref="D4:J4"/>
    <mergeCell ref="D5:D6"/>
    <mergeCell ref="E5:E6"/>
    <mergeCell ref="F5:F6"/>
    <mergeCell ref="G5:G6"/>
    <mergeCell ref="H5:H6"/>
    <mergeCell ref="I5:I6"/>
    <mergeCell ref="J5:J6"/>
    <mergeCell ref="D2:J3"/>
  </mergeCells>
  <conditionalFormatting sqref="J96">
    <cfRule type="duplicateValues" dxfId="1" priority="2"/>
  </conditionalFormatting>
  <conditionalFormatting sqref="I90">
    <cfRule type="duplicateValues" dxfId="0" priority="1"/>
  </conditionalFormatting>
  <pageMargins left="0.7" right="0.7" top="0.75" bottom="0.75" header="0.511811023622047" footer="0.511811023622047"/>
  <pageSetup paperSize="9" scale="1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01"/>
  <sheetViews>
    <sheetView topLeftCell="A2" zoomScaleNormal="100" workbookViewId="0">
      <selection activeCell="B7" sqref="B7"/>
    </sheetView>
  </sheetViews>
  <sheetFormatPr defaultColWidth="8.7109375" defaultRowHeight="15"/>
  <cols>
    <col min="3" max="3" width="7.42578125" style="1" customWidth="1"/>
    <col min="4" max="4" width="38.7109375" customWidth="1"/>
    <col min="5" max="5" width="9.7109375" customWidth="1"/>
    <col min="6" max="6" width="9.42578125" bestFit="1" customWidth="1"/>
    <col min="7" max="7" width="11.42578125" customWidth="1"/>
    <col min="8" max="8" width="12.7109375" customWidth="1"/>
    <col min="9" max="9" width="11.140625" customWidth="1"/>
    <col min="10" max="10" width="12.28515625" customWidth="1"/>
    <col min="11" max="11" width="14.28515625" customWidth="1"/>
    <col min="12" max="12" width="16" customWidth="1"/>
    <col min="14" max="14" width="14" customWidth="1"/>
    <col min="15" max="16" width="15.7109375" customWidth="1"/>
  </cols>
  <sheetData>
    <row r="1" spans="1:19" ht="15.75" thickBot="1"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15" customHeight="1">
      <c r="C2" s="115" t="s">
        <v>215</v>
      </c>
      <c r="D2" s="116"/>
      <c r="E2" s="116"/>
      <c r="F2" s="116"/>
      <c r="G2" s="116"/>
      <c r="H2" s="116"/>
      <c r="I2" s="116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4" customHeight="1" thickBot="1">
      <c r="A3" s="47" t="s">
        <v>201</v>
      </c>
      <c r="C3" s="118"/>
      <c r="D3" s="119"/>
      <c r="E3" s="119"/>
      <c r="F3" s="119"/>
      <c r="G3" s="119"/>
      <c r="H3" s="119"/>
      <c r="I3" s="119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5.5" customHeight="1">
      <c r="C4" s="123" t="s">
        <v>216</v>
      </c>
      <c r="D4" s="124"/>
      <c r="E4" s="124"/>
      <c r="F4" s="124"/>
      <c r="G4" s="124"/>
      <c r="H4" s="124"/>
      <c r="I4" s="124"/>
      <c r="J4" s="107"/>
      <c r="K4" s="107"/>
      <c r="L4" s="107"/>
      <c r="M4" s="27"/>
      <c r="N4" s="107"/>
      <c r="O4" s="107"/>
      <c r="P4" s="107"/>
      <c r="Q4" s="27"/>
      <c r="R4" s="27"/>
      <c r="S4" s="27"/>
    </row>
    <row r="5" spans="1:19" ht="22.9" customHeight="1">
      <c r="C5" s="111" t="s">
        <v>0</v>
      </c>
      <c r="D5" s="112" t="s">
        <v>1</v>
      </c>
      <c r="E5" s="112" t="s">
        <v>2</v>
      </c>
      <c r="F5" s="112" t="s">
        <v>183</v>
      </c>
      <c r="G5" s="113" t="s">
        <v>223</v>
      </c>
      <c r="H5" s="113" t="s">
        <v>185</v>
      </c>
      <c r="I5" s="125" t="s">
        <v>213</v>
      </c>
      <c r="J5" s="34"/>
      <c r="K5" s="34"/>
      <c r="L5" s="34"/>
      <c r="M5" s="27"/>
      <c r="N5" s="34"/>
      <c r="O5" s="34"/>
      <c r="P5" s="34"/>
      <c r="Q5" s="27"/>
      <c r="R5" s="27"/>
      <c r="S5" s="27"/>
    </row>
    <row r="6" spans="1:19" ht="33.75" customHeight="1">
      <c r="C6" s="111"/>
      <c r="D6" s="112"/>
      <c r="E6" s="112"/>
      <c r="F6" s="112"/>
      <c r="G6" s="113"/>
      <c r="H6" s="113"/>
      <c r="I6" s="125" t="s">
        <v>3</v>
      </c>
      <c r="J6" s="35"/>
      <c r="K6" s="34"/>
      <c r="L6" s="34"/>
      <c r="M6" s="27"/>
      <c r="N6" s="35"/>
      <c r="O6" s="34"/>
      <c r="P6" s="34"/>
      <c r="Q6" s="27"/>
      <c r="R6" s="27"/>
      <c r="S6" s="27"/>
    </row>
    <row r="7" spans="1:19">
      <c r="C7" s="21">
        <v>1</v>
      </c>
      <c r="D7" s="6" t="s">
        <v>50</v>
      </c>
      <c r="E7" s="7" t="s">
        <v>5</v>
      </c>
      <c r="F7" s="97">
        <v>45</v>
      </c>
      <c r="G7" s="20"/>
      <c r="H7" s="20">
        <v>23</v>
      </c>
      <c r="I7" s="77">
        <f t="shared" ref="I7:I19" si="0">(F7*G7)</f>
        <v>0</v>
      </c>
      <c r="J7" s="35"/>
      <c r="K7" s="34"/>
      <c r="L7" s="34"/>
      <c r="M7" s="27"/>
      <c r="N7" s="35"/>
      <c r="O7" s="34"/>
      <c r="P7" s="34"/>
      <c r="Q7" s="27"/>
      <c r="R7" s="27"/>
      <c r="S7" s="27"/>
    </row>
    <row r="8" spans="1:19">
      <c r="C8" s="21">
        <v>2</v>
      </c>
      <c r="D8" s="6" t="s">
        <v>51</v>
      </c>
      <c r="E8" s="7" t="s">
        <v>5</v>
      </c>
      <c r="F8" s="97">
        <v>537</v>
      </c>
      <c r="G8" s="20"/>
      <c r="H8" s="20">
        <v>0</v>
      </c>
      <c r="I8" s="77">
        <f t="shared" si="0"/>
        <v>0</v>
      </c>
      <c r="J8" s="35"/>
      <c r="K8" s="34"/>
      <c r="L8" s="34"/>
      <c r="M8" s="27"/>
      <c r="N8" s="35"/>
      <c r="O8" s="34"/>
      <c r="P8" s="34"/>
      <c r="Q8" s="27"/>
      <c r="R8" s="27"/>
      <c r="S8" s="27"/>
    </row>
    <row r="9" spans="1:19">
      <c r="C9" s="21">
        <v>3</v>
      </c>
      <c r="D9" s="6" t="s">
        <v>52</v>
      </c>
      <c r="E9" s="7" t="s">
        <v>5</v>
      </c>
      <c r="F9" s="97">
        <v>47</v>
      </c>
      <c r="G9" s="20"/>
      <c r="H9" s="20">
        <v>0</v>
      </c>
      <c r="I9" s="77">
        <f t="shared" si="0"/>
        <v>0</v>
      </c>
      <c r="J9" s="35"/>
      <c r="K9" s="34"/>
      <c r="L9" s="34"/>
      <c r="M9" s="27"/>
      <c r="N9" s="35"/>
      <c r="O9" s="34"/>
      <c r="P9" s="34"/>
      <c r="Q9" s="27"/>
      <c r="R9" s="27"/>
      <c r="S9" s="27"/>
    </row>
    <row r="10" spans="1:19">
      <c r="C10" s="21">
        <v>4</v>
      </c>
      <c r="D10" s="6" t="s">
        <v>53</v>
      </c>
      <c r="E10" s="7" t="s">
        <v>5</v>
      </c>
      <c r="F10" s="97">
        <v>1850</v>
      </c>
      <c r="G10" s="20"/>
      <c r="H10" s="20">
        <v>0</v>
      </c>
      <c r="I10" s="77">
        <f t="shared" si="0"/>
        <v>0</v>
      </c>
      <c r="J10" s="36"/>
      <c r="K10" s="34"/>
      <c r="L10" s="34"/>
      <c r="M10" s="27"/>
      <c r="N10" s="36"/>
      <c r="O10" s="34"/>
      <c r="P10" s="34"/>
      <c r="Q10" s="27"/>
      <c r="R10" s="27"/>
      <c r="S10" s="27"/>
    </row>
    <row r="11" spans="1:19">
      <c r="C11" s="21">
        <v>5</v>
      </c>
      <c r="D11" s="6" t="s">
        <v>54</v>
      </c>
      <c r="E11" s="7" t="s">
        <v>5</v>
      </c>
      <c r="F11" s="97"/>
      <c r="G11" s="20"/>
      <c r="H11" s="20">
        <v>0</v>
      </c>
      <c r="I11" s="77">
        <f t="shared" si="0"/>
        <v>0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>
      <c r="C12" s="21">
        <v>6</v>
      </c>
      <c r="D12" s="6" t="s">
        <v>55</v>
      </c>
      <c r="E12" s="7" t="s">
        <v>5</v>
      </c>
      <c r="F12" s="97">
        <v>1600</v>
      </c>
      <c r="G12" s="20"/>
      <c r="H12" s="20">
        <v>0</v>
      </c>
      <c r="I12" s="77">
        <f t="shared" si="0"/>
        <v>0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>
      <c r="C13" s="21">
        <v>7</v>
      </c>
      <c r="D13" s="6" t="s">
        <v>56</v>
      </c>
      <c r="E13" s="7" t="s">
        <v>5</v>
      </c>
      <c r="F13" s="97">
        <v>93</v>
      </c>
      <c r="G13" s="20"/>
      <c r="H13" s="20">
        <v>0</v>
      </c>
      <c r="I13" s="77">
        <f t="shared" si="0"/>
        <v>0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>
      <c r="C14" s="21">
        <v>8</v>
      </c>
      <c r="D14" s="6" t="s">
        <v>57</v>
      </c>
      <c r="E14" s="7" t="s">
        <v>5</v>
      </c>
      <c r="F14" s="97">
        <v>80</v>
      </c>
      <c r="G14" s="20"/>
      <c r="H14" s="20">
        <v>0</v>
      </c>
      <c r="I14" s="77">
        <f t="shared" si="0"/>
        <v>0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>
      <c r="C15" s="21">
        <v>9</v>
      </c>
      <c r="D15" s="6" t="s">
        <v>58</v>
      </c>
      <c r="E15" s="7" t="s">
        <v>5</v>
      </c>
      <c r="F15" s="97">
        <v>1825</v>
      </c>
      <c r="G15" s="20"/>
      <c r="H15" s="20">
        <v>0</v>
      </c>
      <c r="I15" s="77">
        <f t="shared" si="0"/>
        <v>0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>
      <c r="C16" s="21">
        <v>10</v>
      </c>
      <c r="D16" s="6" t="s">
        <v>59</v>
      </c>
      <c r="E16" s="7" t="s">
        <v>5</v>
      </c>
      <c r="F16" s="97">
        <v>325</v>
      </c>
      <c r="G16" s="20"/>
      <c r="H16" s="20">
        <v>0</v>
      </c>
      <c r="I16" s="77">
        <f t="shared" si="0"/>
        <v>0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3:19">
      <c r="C17" s="21">
        <v>11</v>
      </c>
      <c r="D17" s="6" t="s">
        <v>60</v>
      </c>
      <c r="E17" s="7" t="s">
        <v>5</v>
      </c>
      <c r="F17" s="97">
        <v>225</v>
      </c>
      <c r="G17" s="20"/>
      <c r="H17" s="20">
        <v>0</v>
      </c>
      <c r="I17" s="77">
        <f t="shared" si="0"/>
        <v>0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3:19">
      <c r="C18" s="21">
        <v>12</v>
      </c>
      <c r="D18" s="6" t="s">
        <v>61</v>
      </c>
      <c r="E18" s="7" t="s">
        <v>5</v>
      </c>
      <c r="F18" s="97">
        <v>6</v>
      </c>
      <c r="G18" s="20"/>
      <c r="H18" s="20">
        <v>0</v>
      </c>
      <c r="I18" s="77">
        <f t="shared" si="0"/>
        <v>0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3:19" ht="15.75" thickBot="1">
      <c r="C19" s="23">
        <v>13</v>
      </c>
      <c r="D19" s="12" t="s">
        <v>62</v>
      </c>
      <c r="E19" s="13" t="s">
        <v>5</v>
      </c>
      <c r="F19" s="98">
        <v>325</v>
      </c>
      <c r="G19" s="68"/>
      <c r="H19" s="20">
        <v>0</v>
      </c>
      <c r="I19" s="79">
        <f t="shared" si="0"/>
        <v>0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3:19" ht="15.75" thickBot="1">
      <c r="G20" s="121"/>
      <c r="H20" s="122"/>
      <c r="I20" s="63">
        <f>SUM(I7:I19)</f>
        <v>0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3:19">
      <c r="H21" s="2">
        <v>0</v>
      </c>
      <c r="I21" s="40">
        <f>(I18+I19+I17+I16+I15+I14+I13+I12+I11+I9+I10+I8)</f>
        <v>0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3:19">
      <c r="H22" s="2">
        <v>0.05</v>
      </c>
      <c r="I22" s="64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3:19">
      <c r="H23" s="2">
        <v>0.08</v>
      </c>
      <c r="I23" s="64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3:19" ht="15.75" thickBot="1">
      <c r="H24" s="2">
        <v>0.23</v>
      </c>
      <c r="I24" s="80">
        <f>I7*123%</f>
        <v>0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3:19" ht="15.75" thickBot="1">
      <c r="G25" s="121"/>
      <c r="H25" s="122"/>
      <c r="I25" s="81">
        <f>SUM(I21:I24)</f>
        <v>0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3:19"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3:19"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3:19"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3:19">
      <c r="J29" s="27"/>
      <c r="K29" s="27"/>
      <c r="L29" s="27"/>
      <c r="M29" s="27"/>
      <c r="N29" s="27"/>
      <c r="O29" s="27"/>
      <c r="P29" s="27"/>
      <c r="Q29" s="27"/>
      <c r="R29" s="27"/>
      <c r="S29" s="27"/>
    </row>
    <row r="30" spans="3:19"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3:19"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3:19"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0:19"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0:19"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0:19"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0:19"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0:19"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0:19"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0:19">
      <c r="J39" s="27"/>
      <c r="K39" s="27"/>
      <c r="L39" s="27"/>
      <c r="M39" s="27"/>
      <c r="N39" s="27"/>
      <c r="O39" s="27"/>
      <c r="P39" s="27"/>
      <c r="Q39" s="27"/>
      <c r="R39" s="27"/>
      <c r="S39" s="27"/>
    </row>
    <row r="40" spans="10:19"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0:19"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0:19"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0:19"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10:19"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0:19"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0:19"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0:19"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0:19"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0:19">
      <c r="J49" s="27"/>
      <c r="K49" s="27"/>
      <c r="L49" s="27"/>
      <c r="M49" s="27"/>
      <c r="N49" s="27"/>
      <c r="O49" s="27"/>
      <c r="P49" s="27"/>
      <c r="Q49" s="27"/>
      <c r="R49" s="27"/>
      <c r="S49" s="27"/>
    </row>
    <row r="50" spans="10:19">
      <c r="J50" s="27"/>
      <c r="K50" s="27"/>
      <c r="L50" s="27"/>
      <c r="M50" s="27"/>
      <c r="N50" s="27"/>
      <c r="O50" s="27"/>
      <c r="P50" s="27"/>
      <c r="Q50" s="27"/>
      <c r="R50" s="27"/>
      <c r="S50" s="27"/>
    </row>
    <row r="51" spans="10:19">
      <c r="J51" s="27"/>
      <c r="K51" s="27"/>
      <c r="L51" s="27"/>
      <c r="M51" s="27"/>
      <c r="N51" s="27"/>
      <c r="O51" s="27"/>
      <c r="P51" s="27"/>
      <c r="Q51" s="27"/>
      <c r="R51" s="27"/>
      <c r="S51" s="27"/>
    </row>
    <row r="52" spans="10:19"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10:19">
      <c r="J53" s="27"/>
      <c r="K53" s="27"/>
      <c r="L53" s="27"/>
      <c r="M53" s="27"/>
      <c r="N53" s="27"/>
      <c r="O53" s="27"/>
      <c r="P53" s="27"/>
      <c r="Q53" s="27"/>
      <c r="R53" s="27"/>
      <c r="S53" s="27"/>
    </row>
    <row r="54" spans="10:19">
      <c r="J54" s="27"/>
      <c r="K54" s="27"/>
      <c r="L54" s="27"/>
      <c r="M54" s="27"/>
      <c r="N54" s="27"/>
      <c r="O54" s="27"/>
      <c r="P54" s="27"/>
      <c r="Q54" s="27"/>
      <c r="R54" s="27"/>
      <c r="S54" s="27"/>
    </row>
    <row r="55" spans="10:19"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10:19"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10:19"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0:19"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0:19"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0:19"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0:19"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10:19">
      <c r="J62" s="27"/>
      <c r="K62" s="27"/>
      <c r="L62" s="27"/>
      <c r="M62" s="27"/>
      <c r="N62" s="27"/>
      <c r="O62" s="27"/>
      <c r="P62" s="27"/>
      <c r="Q62" s="27"/>
      <c r="R62" s="27"/>
      <c r="S62" s="27"/>
    </row>
    <row r="63" spans="10:19">
      <c r="J63" s="27"/>
      <c r="K63" s="27"/>
      <c r="L63" s="27"/>
      <c r="M63" s="27"/>
      <c r="N63" s="27"/>
      <c r="O63" s="27"/>
      <c r="P63" s="27"/>
      <c r="Q63" s="27"/>
      <c r="R63" s="27"/>
      <c r="S63" s="27"/>
    </row>
    <row r="64" spans="10:19"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10:19">
      <c r="J65" s="27"/>
      <c r="K65" s="27"/>
      <c r="L65" s="27"/>
      <c r="M65" s="27"/>
      <c r="N65" s="27"/>
      <c r="O65" s="27"/>
      <c r="P65" s="27"/>
      <c r="Q65" s="27"/>
      <c r="R65" s="27"/>
      <c r="S65" s="27"/>
    </row>
    <row r="66" spans="10:19"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10:19">
      <c r="J67" s="27"/>
      <c r="K67" s="27"/>
      <c r="L67" s="27"/>
      <c r="M67" s="27"/>
      <c r="N67" s="27"/>
      <c r="O67" s="27"/>
      <c r="P67" s="27"/>
      <c r="Q67" s="27"/>
      <c r="R67" s="27"/>
      <c r="S67" s="27"/>
    </row>
    <row r="68" spans="10:19">
      <c r="J68" s="27"/>
      <c r="K68" s="27"/>
      <c r="L68" s="27"/>
      <c r="M68" s="27"/>
      <c r="N68" s="27"/>
      <c r="O68" s="27"/>
      <c r="P68" s="27"/>
      <c r="Q68" s="27"/>
      <c r="R68" s="27"/>
      <c r="S68" s="27"/>
    </row>
    <row r="69" spans="10:19">
      <c r="J69" s="27"/>
      <c r="K69" s="27"/>
      <c r="L69" s="27"/>
      <c r="M69" s="27"/>
      <c r="N69" s="27"/>
      <c r="O69" s="27"/>
      <c r="P69" s="27"/>
      <c r="Q69" s="27"/>
      <c r="R69" s="27"/>
      <c r="S69" s="27"/>
    </row>
    <row r="70" spans="10:19"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10:19"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10:19">
      <c r="J72" s="27"/>
      <c r="K72" s="27"/>
      <c r="L72" s="27"/>
      <c r="M72" s="27"/>
      <c r="N72" s="27"/>
      <c r="O72" s="27"/>
      <c r="P72" s="27"/>
      <c r="Q72" s="27"/>
      <c r="R72" s="27"/>
      <c r="S72" s="27"/>
    </row>
    <row r="73" spans="10:19"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spans="10:19"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10:19"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10:19"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10:19">
      <c r="J77" s="27"/>
      <c r="K77" s="27"/>
      <c r="L77" s="27"/>
      <c r="M77" s="27"/>
      <c r="N77" s="27"/>
      <c r="O77" s="27"/>
      <c r="P77" s="27"/>
      <c r="Q77" s="27"/>
      <c r="R77" s="27"/>
      <c r="S77" s="27"/>
    </row>
    <row r="78" spans="10:19">
      <c r="J78" s="27"/>
      <c r="K78" s="27"/>
      <c r="L78" s="27"/>
      <c r="M78" s="27"/>
      <c r="N78" s="27"/>
      <c r="O78" s="27"/>
      <c r="P78" s="27"/>
      <c r="Q78" s="27"/>
      <c r="R78" s="27"/>
      <c r="S78" s="27"/>
    </row>
    <row r="79" spans="10:19"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10:19"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0:19">
      <c r="J81" s="27"/>
      <c r="K81" s="27"/>
      <c r="L81" s="27"/>
      <c r="M81" s="27"/>
      <c r="N81" s="27"/>
      <c r="O81" s="27"/>
      <c r="P81" s="27"/>
      <c r="Q81" s="27"/>
      <c r="R81" s="27"/>
      <c r="S81" s="27"/>
    </row>
    <row r="82" spans="10:19"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spans="10:19"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spans="10:19">
      <c r="J84" s="27"/>
      <c r="K84" s="27"/>
      <c r="L84" s="27"/>
      <c r="M84" s="27"/>
      <c r="N84" s="27"/>
      <c r="O84" s="27"/>
      <c r="P84" s="27"/>
      <c r="Q84" s="27"/>
      <c r="R84" s="27"/>
      <c r="S84" s="27"/>
    </row>
    <row r="85" spans="10:19"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10:19">
      <c r="J86" s="27"/>
      <c r="K86" s="27"/>
      <c r="L86" s="27"/>
      <c r="M86" s="27"/>
      <c r="N86" s="27"/>
      <c r="O86" s="27"/>
      <c r="P86" s="27"/>
      <c r="Q86" s="27"/>
      <c r="R86" s="27"/>
      <c r="S86" s="27"/>
    </row>
    <row r="87" spans="10:19"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10:19"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10:19">
      <c r="J89" s="27"/>
      <c r="K89" s="27"/>
      <c r="L89" s="27"/>
      <c r="M89" s="27"/>
      <c r="N89" s="27"/>
      <c r="O89" s="27"/>
      <c r="P89" s="27"/>
      <c r="Q89" s="27"/>
      <c r="R89" s="27"/>
      <c r="S89" s="27"/>
    </row>
    <row r="90" spans="10:19">
      <c r="J90" s="27"/>
      <c r="K90" s="27"/>
      <c r="L90" s="27"/>
      <c r="M90" s="27"/>
      <c r="N90" s="27"/>
      <c r="O90" s="27"/>
      <c r="P90" s="27"/>
      <c r="Q90" s="27"/>
      <c r="R90" s="27"/>
      <c r="S90" s="27"/>
    </row>
    <row r="91" spans="10:19">
      <c r="J91" s="27"/>
      <c r="K91" s="27"/>
      <c r="L91" s="27"/>
      <c r="M91" s="27"/>
      <c r="N91" s="27"/>
      <c r="O91" s="27"/>
      <c r="P91" s="27"/>
      <c r="Q91" s="27"/>
      <c r="R91" s="27"/>
      <c r="S91" s="27"/>
    </row>
    <row r="92" spans="10:19">
      <c r="J92" s="27"/>
      <c r="K92" s="27"/>
      <c r="L92" s="27"/>
      <c r="M92" s="27"/>
      <c r="N92" s="27"/>
      <c r="O92" s="27"/>
      <c r="P92" s="27"/>
      <c r="Q92" s="27"/>
      <c r="R92" s="27"/>
      <c r="S92" s="27"/>
    </row>
    <row r="93" spans="10:19"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4" spans="10:19">
      <c r="J94" s="27"/>
      <c r="K94" s="27"/>
      <c r="L94" s="27"/>
      <c r="M94" s="27"/>
      <c r="N94" s="27"/>
      <c r="O94" s="27"/>
      <c r="P94" s="27"/>
      <c r="Q94" s="27"/>
      <c r="R94" s="27"/>
      <c r="S94" s="27"/>
    </row>
    <row r="95" spans="10:19">
      <c r="J95" s="27"/>
      <c r="K95" s="27"/>
      <c r="L95" s="27"/>
      <c r="M95" s="27"/>
      <c r="N95" s="27"/>
      <c r="O95" s="27"/>
      <c r="P95" s="27"/>
      <c r="Q95" s="27"/>
      <c r="R95" s="27"/>
      <c r="S95" s="27"/>
    </row>
    <row r="96" spans="10:19">
      <c r="J96" s="27"/>
      <c r="K96" s="27"/>
      <c r="L96" s="27"/>
      <c r="M96" s="27"/>
      <c r="N96" s="27"/>
      <c r="O96" s="27"/>
      <c r="P96" s="27"/>
      <c r="Q96" s="27"/>
      <c r="R96" s="27"/>
      <c r="S96" s="27"/>
    </row>
    <row r="97" spans="10:19">
      <c r="J97" s="27"/>
      <c r="K97" s="27"/>
      <c r="L97" s="27"/>
      <c r="M97" s="27"/>
      <c r="N97" s="27"/>
      <c r="O97" s="27"/>
      <c r="P97" s="27"/>
      <c r="Q97" s="27"/>
      <c r="R97" s="27"/>
      <c r="S97" s="27"/>
    </row>
    <row r="98" spans="10:19"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10:19">
      <c r="J99" s="27"/>
      <c r="K99" s="27"/>
      <c r="L99" s="27"/>
      <c r="M99" s="27"/>
      <c r="N99" s="27"/>
      <c r="O99" s="27"/>
      <c r="P99" s="27"/>
      <c r="Q99" s="27"/>
      <c r="R99" s="27"/>
      <c r="S99" s="27"/>
    </row>
    <row r="100" spans="10:19">
      <c r="J100" s="27"/>
      <c r="K100" s="27"/>
      <c r="L100" s="27"/>
      <c r="M100" s="27"/>
      <c r="N100" s="27"/>
      <c r="O100" s="27"/>
      <c r="P100" s="27"/>
      <c r="Q100" s="27"/>
      <c r="R100" s="27"/>
      <c r="S100" s="27"/>
    </row>
    <row r="101" spans="10:19">
      <c r="J101" s="27"/>
      <c r="K101" s="27"/>
      <c r="L101" s="27"/>
      <c r="M101" s="27"/>
      <c r="N101" s="27"/>
      <c r="O101" s="27"/>
      <c r="P101" s="27"/>
      <c r="Q101" s="27"/>
      <c r="R101" s="27"/>
      <c r="S101" s="27"/>
    </row>
    <row r="102" spans="10:19">
      <c r="J102" s="27"/>
      <c r="K102" s="27"/>
      <c r="L102" s="27"/>
      <c r="M102" s="27"/>
      <c r="N102" s="27"/>
      <c r="O102" s="27"/>
      <c r="P102" s="27"/>
      <c r="Q102" s="27"/>
      <c r="R102" s="27"/>
      <c r="S102" s="27"/>
    </row>
    <row r="103" spans="10:19">
      <c r="J103" s="27"/>
      <c r="K103" s="27"/>
      <c r="L103" s="27"/>
      <c r="M103" s="27"/>
      <c r="N103" s="27"/>
      <c r="O103" s="27"/>
      <c r="P103" s="27"/>
      <c r="Q103" s="27"/>
      <c r="R103" s="27"/>
      <c r="S103" s="27"/>
    </row>
    <row r="104" spans="10:19">
      <c r="J104" s="27"/>
      <c r="K104" s="27"/>
      <c r="L104" s="27"/>
      <c r="M104" s="27"/>
      <c r="N104" s="27"/>
      <c r="O104" s="27"/>
      <c r="P104" s="27"/>
      <c r="Q104" s="27"/>
      <c r="R104" s="27"/>
      <c r="S104" s="27"/>
    </row>
    <row r="105" spans="10:19">
      <c r="J105" s="27"/>
      <c r="K105" s="27"/>
      <c r="L105" s="27"/>
      <c r="M105" s="27"/>
      <c r="N105" s="27"/>
      <c r="O105" s="27"/>
      <c r="P105" s="27"/>
      <c r="Q105" s="27"/>
      <c r="R105" s="27"/>
      <c r="S105" s="27"/>
    </row>
    <row r="106" spans="10:19">
      <c r="J106" s="27"/>
      <c r="K106" s="27"/>
      <c r="L106" s="27"/>
      <c r="M106" s="27"/>
      <c r="N106" s="27"/>
      <c r="O106" s="27"/>
      <c r="P106" s="27"/>
      <c r="Q106" s="27"/>
      <c r="R106" s="27"/>
      <c r="S106" s="27"/>
    </row>
    <row r="107" spans="10:19">
      <c r="J107" s="27"/>
      <c r="K107" s="27"/>
      <c r="L107" s="27"/>
      <c r="M107" s="27"/>
      <c r="N107" s="27"/>
      <c r="O107" s="27"/>
      <c r="P107" s="27"/>
      <c r="Q107" s="27"/>
      <c r="R107" s="27"/>
      <c r="S107" s="27"/>
    </row>
    <row r="108" spans="10:19">
      <c r="J108" s="27"/>
      <c r="K108" s="27"/>
      <c r="L108" s="27"/>
      <c r="M108" s="27"/>
      <c r="N108" s="27"/>
      <c r="O108" s="27"/>
      <c r="P108" s="27"/>
      <c r="Q108" s="27"/>
      <c r="R108" s="27"/>
      <c r="S108" s="27"/>
    </row>
    <row r="109" spans="10:19">
      <c r="J109" s="27"/>
      <c r="K109" s="27"/>
      <c r="L109" s="27"/>
      <c r="M109" s="27"/>
      <c r="N109" s="27"/>
      <c r="O109" s="27"/>
      <c r="P109" s="27"/>
      <c r="Q109" s="27"/>
      <c r="R109" s="27"/>
      <c r="S109" s="27"/>
    </row>
    <row r="110" spans="10:19">
      <c r="J110" s="27"/>
      <c r="K110" s="27"/>
      <c r="L110" s="27"/>
      <c r="M110" s="27"/>
      <c r="N110" s="27"/>
      <c r="O110" s="27"/>
      <c r="P110" s="27"/>
      <c r="Q110" s="27"/>
      <c r="R110" s="27"/>
      <c r="S110" s="27"/>
    </row>
    <row r="111" spans="10:19">
      <c r="J111" s="27"/>
      <c r="K111" s="27"/>
      <c r="L111" s="27"/>
      <c r="M111" s="27"/>
      <c r="N111" s="27"/>
      <c r="O111" s="27"/>
      <c r="P111" s="27"/>
      <c r="Q111" s="27"/>
      <c r="R111" s="27"/>
      <c r="S111" s="27"/>
    </row>
    <row r="112" spans="10:19">
      <c r="J112" s="27"/>
      <c r="K112" s="27"/>
      <c r="L112" s="27"/>
      <c r="M112" s="27"/>
      <c r="N112" s="27"/>
      <c r="O112" s="27"/>
      <c r="P112" s="27"/>
      <c r="Q112" s="27"/>
      <c r="R112" s="27"/>
      <c r="S112" s="27"/>
    </row>
    <row r="113" spans="10:19">
      <c r="J113" s="27"/>
      <c r="K113" s="27"/>
      <c r="L113" s="27"/>
      <c r="M113" s="27"/>
      <c r="N113" s="27"/>
      <c r="O113" s="27"/>
      <c r="P113" s="27"/>
      <c r="Q113" s="27"/>
      <c r="R113" s="27"/>
      <c r="S113" s="27"/>
    </row>
    <row r="114" spans="10:19">
      <c r="J114" s="27"/>
      <c r="K114" s="27"/>
      <c r="L114" s="27"/>
      <c r="M114" s="27"/>
      <c r="N114" s="27"/>
      <c r="O114" s="27"/>
      <c r="P114" s="27"/>
      <c r="Q114" s="27"/>
      <c r="R114" s="27"/>
      <c r="S114" s="27"/>
    </row>
    <row r="115" spans="10:19">
      <c r="J115" s="27"/>
      <c r="K115" s="27"/>
      <c r="L115" s="27"/>
      <c r="M115" s="27"/>
      <c r="N115" s="27"/>
      <c r="O115" s="27"/>
      <c r="P115" s="27"/>
      <c r="Q115" s="27"/>
      <c r="R115" s="27"/>
      <c r="S115" s="27"/>
    </row>
    <row r="116" spans="10:19">
      <c r="J116" s="27"/>
      <c r="K116" s="27"/>
      <c r="L116" s="27"/>
      <c r="M116" s="27"/>
      <c r="N116" s="27"/>
      <c r="O116" s="27"/>
      <c r="P116" s="27"/>
      <c r="Q116" s="27"/>
      <c r="R116" s="27"/>
      <c r="S116" s="27"/>
    </row>
    <row r="117" spans="10:19">
      <c r="J117" s="27"/>
      <c r="K117" s="27"/>
      <c r="L117" s="27"/>
      <c r="M117" s="27"/>
      <c r="N117" s="27"/>
      <c r="O117" s="27"/>
      <c r="P117" s="27"/>
      <c r="Q117" s="27"/>
      <c r="R117" s="27"/>
      <c r="S117" s="27"/>
    </row>
    <row r="118" spans="10:19">
      <c r="J118" s="27"/>
      <c r="K118" s="27"/>
      <c r="L118" s="27"/>
      <c r="M118" s="27"/>
      <c r="N118" s="27"/>
      <c r="O118" s="27"/>
      <c r="P118" s="27"/>
      <c r="Q118" s="27"/>
      <c r="R118" s="27"/>
      <c r="S118" s="27"/>
    </row>
    <row r="119" spans="10:19">
      <c r="J119" s="27"/>
      <c r="K119" s="27"/>
      <c r="L119" s="27"/>
      <c r="M119" s="27"/>
      <c r="N119" s="27"/>
      <c r="O119" s="27"/>
      <c r="P119" s="27"/>
      <c r="Q119" s="27"/>
      <c r="R119" s="27"/>
      <c r="S119" s="27"/>
    </row>
    <row r="120" spans="10:19">
      <c r="J120" s="27"/>
      <c r="K120" s="27"/>
      <c r="L120" s="27"/>
      <c r="M120" s="27"/>
      <c r="N120" s="27"/>
      <c r="O120" s="27"/>
      <c r="P120" s="27"/>
      <c r="Q120" s="27"/>
      <c r="R120" s="27"/>
      <c r="S120" s="27"/>
    </row>
    <row r="121" spans="10:19">
      <c r="J121" s="27"/>
      <c r="K121" s="27"/>
      <c r="L121" s="27"/>
      <c r="M121" s="27"/>
      <c r="N121" s="27"/>
      <c r="O121" s="27"/>
      <c r="P121" s="27"/>
      <c r="Q121" s="27"/>
      <c r="R121" s="27"/>
      <c r="S121" s="27"/>
    </row>
    <row r="122" spans="10:19">
      <c r="J122" s="27"/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10:19">
      <c r="J123" s="27"/>
      <c r="K123" s="27"/>
      <c r="L123" s="27"/>
      <c r="M123" s="27"/>
      <c r="N123" s="27"/>
      <c r="O123" s="27"/>
      <c r="P123" s="27"/>
      <c r="Q123" s="27"/>
      <c r="R123" s="27"/>
      <c r="S123" s="27"/>
    </row>
    <row r="124" spans="10:19">
      <c r="J124" s="27"/>
      <c r="K124" s="27"/>
      <c r="L124" s="27"/>
      <c r="M124" s="27"/>
      <c r="N124" s="27"/>
      <c r="O124" s="27"/>
      <c r="P124" s="27"/>
      <c r="Q124" s="27"/>
      <c r="R124" s="27"/>
      <c r="S124" s="27"/>
    </row>
    <row r="125" spans="10:19">
      <c r="J125" s="27"/>
      <c r="K125" s="27"/>
      <c r="L125" s="27"/>
      <c r="M125" s="27"/>
      <c r="N125" s="27"/>
      <c r="O125" s="27"/>
      <c r="P125" s="27"/>
      <c r="Q125" s="27"/>
      <c r="R125" s="27"/>
      <c r="S125" s="27"/>
    </row>
    <row r="126" spans="10:19">
      <c r="J126" s="27"/>
      <c r="K126" s="27"/>
      <c r="L126" s="27"/>
      <c r="M126" s="27"/>
      <c r="N126" s="27"/>
      <c r="O126" s="27"/>
      <c r="P126" s="27"/>
      <c r="Q126" s="27"/>
      <c r="R126" s="27"/>
      <c r="S126" s="27"/>
    </row>
    <row r="127" spans="10:19">
      <c r="J127" s="27"/>
      <c r="K127" s="27"/>
      <c r="L127" s="27"/>
      <c r="M127" s="27"/>
      <c r="N127" s="27"/>
      <c r="O127" s="27"/>
      <c r="P127" s="27"/>
      <c r="Q127" s="27"/>
      <c r="R127" s="27"/>
      <c r="S127" s="27"/>
    </row>
    <row r="128" spans="10:19">
      <c r="J128" s="27"/>
      <c r="K128" s="27"/>
      <c r="L128" s="27"/>
      <c r="M128" s="27"/>
      <c r="N128" s="27"/>
      <c r="O128" s="27"/>
      <c r="P128" s="27"/>
      <c r="Q128" s="27"/>
      <c r="R128" s="27"/>
      <c r="S128" s="27"/>
    </row>
    <row r="129" spans="10:19">
      <c r="J129" s="27"/>
      <c r="K129" s="27"/>
      <c r="L129" s="27"/>
      <c r="M129" s="27"/>
      <c r="N129" s="27"/>
      <c r="O129" s="27"/>
      <c r="P129" s="27"/>
      <c r="Q129" s="27"/>
      <c r="R129" s="27"/>
      <c r="S129" s="27"/>
    </row>
    <row r="130" spans="10:19">
      <c r="J130" s="27"/>
      <c r="K130" s="27"/>
      <c r="L130" s="27"/>
      <c r="M130" s="27"/>
      <c r="N130" s="27"/>
      <c r="O130" s="27"/>
      <c r="P130" s="27"/>
      <c r="Q130" s="27"/>
      <c r="R130" s="27"/>
      <c r="S130" s="27"/>
    </row>
    <row r="131" spans="10:19">
      <c r="J131" s="27"/>
      <c r="K131" s="27"/>
      <c r="L131" s="27"/>
      <c r="M131" s="27"/>
      <c r="N131" s="27"/>
      <c r="O131" s="27"/>
      <c r="P131" s="27"/>
      <c r="Q131" s="27"/>
      <c r="R131" s="27"/>
      <c r="S131" s="27"/>
    </row>
    <row r="132" spans="10:19">
      <c r="J132" s="27"/>
      <c r="K132" s="27"/>
      <c r="L132" s="27"/>
      <c r="M132" s="27"/>
      <c r="N132" s="27"/>
      <c r="O132" s="27"/>
      <c r="P132" s="27"/>
      <c r="Q132" s="27"/>
      <c r="R132" s="27"/>
      <c r="S132" s="27"/>
    </row>
    <row r="133" spans="10:19">
      <c r="J133" s="27"/>
      <c r="K133" s="27"/>
      <c r="L133" s="27"/>
      <c r="M133" s="27"/>
      <c r="N133" s="27"/>
      <c r="O133" s="27"/>
      <c r="P133" s="27"/>
      <c r="Q133" s="27"/>
      <c r="R133" s="27"/>
      <c r="S133" s="27"/>
    </row>
    <row r="134" spans="10:19">
      <c r="J134" s="27"/>
      <c r="K134" s="27"/>
      <c r="L134" s="27"/>
      <c r="M134" s="27"/>
      <c r="N134" s="27"/>
      <c r="O134" s="27"/>
      <c r="P134" s="27"/>
      <c r="Q134" s="27"/>
      <c r="R134" s="27"/>
      <c r="S134" s="27"/>
    </row>
    <row r="135" spans="10:19">
      <c r="J135" s="27"/>
      <c r="K135" s="27"/>
      <c r="L135" s="27"/>
      <c r="M135" s="27"/>
      <c r="N135" s="27"/>
      <c r="O135" s="27"/>
      <c r="P135" s="27"/>
      <c r="Q135" s="27"/>
      <c r="R135" s="27"/>
      <c r="S135" s="27"/>
    </row>
    <row r="136" spans="10:19">
      <c r="J136" s="27"/>
      <c r="K136" s="27"/>
      <c r="L136" s="27"/>
      <c r="M136" s="27"/>
      <c r="N136" s="27"/>
      <c r="O136" s="27"/>
      <c r="P136" s="27"/>
      <c r="Q136" s="27"/>
      <c r="R136" s="27"/>
      <c r="S136" s="27"/>
    </row>
    <row r="137" spans="10:19">
      <c r="J137" s="27"/>
      <c r="K137" s="27"/>
      <c r="L137" s="27"/>
      <c r="M137" s="27"/>
      <c r="N137" s="27"/>
      <c r="O137" s="27"/>
      <c r="P137" s="27"/>
      <c r="Q137" s="27"/>
      <c r="R137" s="27"/>
      <c r="S137" s="27"/>
    </row>
    <row r="138" spans="10:19">
      <c r="J138" s="27"/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10:19">
      <c r="J139" s="27"/>
      <c r="K139" s="27"/>
      <c r="L139" s="27"/>
      <c r="M139" s="27"/>
      <c r="N139" s="27"/>
      <c r="O139" s="27"/>
      <c r="P139" s="27"/>
      <c r="Q139" s="27"/>
      <c r="R139" s="27"/>
      <c r="S139" s="27"/>
    </row>
    <row r="140" spans="10:19">
      <c r="J140" s="27"/>
      <c r="K140" s="27"/>
      <c r="L140" s="27"/>
      <c r="M140" s="27"/>
      <c r="N140" s="27"/>
      <c r="O140" s="27"/>
      <c r="P140" s="27"/>
      <c r="Q140" s="27"/>
      <c r="R140" s="27"/>
      <c r="S140" s="27"/>
    </row>
    <row r="141" spans="10:19">
      <c r="J141" s="27"/>
      <c r="K141" s="27"/>
      <c r="L141" s="27"/>
      <c r="M141" s="27"/>
      <c r="N141" s="27"/>
      <c r="O141" s="27"/>
      <c r="P141" s="27"/>
      <c r="Q141" s="27"/>
      <c r="R141" s="27"/>
      <c r="S141" s="27"/>
    </row>
    <row r="142" spans="10:19">
      <c r="J142" s="27"/>
      <c r="K142" s="27"/>
      <c r="L142" s="27"/>
      <c r="M142" s="27"/>
      <c r="N142" s="27"/>
      <c r="O142" s="27"/>
      <c r="P142" s="27"/>
      <c r="Q142" s="27"/>
      <c r="R142" s="27"/>
      <c r="S142" s="27"/>
    </row>
    <row r="143" spans="10:19">
      <c r="J143" s="27"/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10:19">
      <c r="J144" s="27"/>
      <c r="K144" s="27"/>
      <c r="L144" s="27"/>
      <c r="M144" s="27"/>
      <c r="N144" s="27"/>
      <c r="O144" s="27"/>
      <c r="P144" s="27"/>
      <c r="Q144" s="27"/>
      <c r="R144" s="27"/>
      <c r="S144" s="27"/>
    </row>
    <row r="145" spans="10:19">
      <c r="J145" s="27"/>
      <c r="K145" s="27"/>
      <c r="L145" s="27"/>
      <c r="M145" s="27"/>
      <c r="N145" s="27"/>
      <c r="O145" s="27"/>
      <c r="P145" s="27"/>
      <c r="Q145" s="27"/>
      <c r="R145" s="27"/>
      <c r="S145" s="27"/>
    </row>
    <row r="146" spans="10:19">
      <c r="J146" s="27"/>
      <c r="K146" s="27"/>
      <c r="L146" s="27"/>
      <c r="M146" s="27"/>
      <c r="N146" s="27"/>
      <c r="O146" s="27"/>
      <c r="P146" s="27"/>
      <c r="Q146" s="27"/>
      <c r="R146" s="27"/>
      <c r="S146" s="27"/>
    </row>
    <row r="147" spans="10:19">
      <c r="J147" s="27"/>
      <c r="K147" s="27"/>
      <c r="L147" s="27"/>
      <c r="M147" s="27"/>
      <c r="N147" s="27"/>
      <c r="O147" s="27"/>
      <c r="P147" s="27"/>
      <c r="Q147" s="27"/>
      <c r="R147" s="27"/>
      <c r="S147" s="27"/>
    </row>
    <row r="148" spans="10:19">
      <c r="J148" s="27"/>
      <c r="K148" s="27"/>
      <c r="L148" s="27"/>
      <c r="M148" s="27"/>
      <c r="N148" s="27"/>
      <c r="O148" s="27"/>
      <c r="P148" s="27"/>
      <c r="Q148" s="27"/>
      <c r="R148" s="27"/>
      <c r="S148" s="27"/>
    </row>
    <row r="149" spans="10:19"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0:19"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10:19"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0:19"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0:19"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0:19"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10:19"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0:19"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0:19"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0:19"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0:19">
      <c r="J159" s="27"/>
      <c r="K159" s="27"/>
      <c r="L159" s="27"/>
      <c r="M159" s="27"/>
      <c r="N159" s="27"/>
      <c r="O159" s="27"/>
      <c r="P159" s="27"/>
      <c r="Q159" s="27"/>
      <c r="R159" s="27"/>
      <c r="S159" s="27"/>
    </row>
    <row r="160" spans="10:19">
      <c r="J160" s="27"/>
      <c r="K160" s="27"/>
      <c r="L160" s="27"/>
      <c r="M160" s="27"/>
      <c r="N160" s="27"/>
      <c r="O160" s="27"/>
      <c r="P160" s="27"/>
      <c r="Q160" s="27"/>
      <c r="R160" s="27"/>
      <c r="S160" s="27"/>
    </row>
    <row r="161" spans="10:19">
      <c r="J161" s="27"/>
      <c r="K161" s="27"/>
      <c r="L161" s="27"/>
      <c r="M161" s="27"/>
      <c r="N161" s="27"/>
      <c r="O161" s="27"/>
      <c r="P161" s="27"/>
      <c r="Q161" s="27"/>
      <c r="R161" s="27"/>
      <c r="S161" s="27"/>
    </row>
    <row r="162" spans="10:19">
      <c r="J162" s="27"/>
      <c r="K162" s="27"/>
      <c r="L162" s="27"/>
      <c r="M162" s="27"/>
      <c r="N162" s="27"/>
      <c r="O162" s="27"/>
      <c r="P162" s="27"/>
      <c r="Q162" s="27"/>
      <c r="R162" s="27"/>
      <c r="S162" s="27"/>
    </row>
    <row r="163" spans="10:19">
      <c r="J163" s="27"/>
      <c r="K163" s="27"/>
      <c r="L163" s="27"/>
      <c r="M163" s="27"/>
      <c r="N163" s="27"/>
      <c r="O163" s="27"/>
      <c r="P163" s="27"/>
      <c r="Q163" s="27"/>
      <c r="R163" s="27"/>
      <c r="S163" s="27"/>
    </row>
    <row r="164" spans="10:19">
      <c r="J164" s="27"/>
      <c r="K164" s="27"/>
      <c r="L164" s="27"/>
      <c r="M164" s="27"/>
      <c r="N164" s="27"/>
      <c r="O164" s="27"/>
      <c r="P164" s="27"/>
      <c r="Q164" s="27"/>
      <c r="R164" s="27"/>
      <c r="S164" s="27"/>
    </row>
    <row r="165" spans="10:19"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10:19"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0:19"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10:19">
      <c r="J168" s="27"/>
      <c r="K168" s="27"/>
      <c r="L168" s="27"/>
      <c r="M168" s="27"/>
      <c r="N168" s="27"/>
      <c r="O168" s="27"/>
      <c r="P168" s="27"/>
      <c r="Q168" s="27"/>
      <c r="R168" s="27"/>
      <c r="S168" s="27"/>
    </row>
    <row r="169" spans="10:19">
      <c r="J169" s="27"/>
      <c r="K169" s="27"/>
      <c r="L169" s="27"/>
      <c r="M169" s="27"/>
      <c r="N169" s="27"/>
      <c r="O169" s="27"/>
      <c r="P169" s="27"/>
      <c r="Q169" s="27"/>
      <c r="R169" s="27"/>
      <c r="S169" s="27"/>
    </row>
    <row r="170" spans="10:19"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10:19">
      <c r="J171" s="27"/>
      <c r="K171" s="27"/>
      <c r="L171" s="27"/>
      <c r="M171" s="27"/>
      <c r="N171" s="27"/>
      <c r="O171" s="27"/>
      <c r="P171" s="27"/>
      <c r="Q171" s="27"/>
      <c r="R171" s="27"/>
      <c r="S171" s="27"/>
    </row>
    <row r="172" spans="10:19">
      <c r="J172" s="27"/>
      <c r="K172" s="27"/>
      <c r="L172" s="27"/>
      <c r="M172" s="27"/>
      <c r="N172" s="27"/>
      <c r="O172" s="27"/>
      <c r="P172" s="27"/>
      <c r="Q172" s="27"/>
      <c r="R172" s="27"/>
      <c r="S172" s="27"/>
    </row>
    <row r="173" spans="10:19">
      <c r="J173" s="27"/>
      <c r="K173" s="27"/>
      <c r="L173" s="27"/>
      <c r="M173" s="27"/>
      <c r="N173" s="27"/>
      <c r="O173" s="27"/>
      <c r="P173" s="27"/>
      <c r="Q173" s="27"/>
      <c r="R173" s="27"/>
      <c r="S173" s="27"/>
    </row>
    <row r="174" spans="10:19">
      <c r="J174" s="27"/>
      <c r="K174" s="27"/>
      <c r="L174" s="27"/>
      <c r="M174" s="27"/>
      <c r="N174" s="27"/>
      <c r="O174" s="27"/>
      <c r="P174" s="27"/>
      <c r="Q174" s="27"/>
      <c r="R174" s="27"/>
      <c r="S174" s="27"/>
    </row>
    <row r="175" spans="10:19">
      <c r="J175" s="27"/>
      <c r="K175" s="27"/>
      <c r="L175" s="27"/>
      <c r="M175" s="27"/>
      <c r="N175" s="27"/>
      <c r="O175" s="27"/>
      <c r="P175" s="27"/>
      <c r="Q175" s="27"/>
      <c r="R175" s="27"/>
      <c r="S175" s="27"/>
    </row>
    <row r="176" spans="10:19">
      <c r="J176" s="27"/>
      <c r="K176" s="27"/>
      <c r="L176" s="27"/>
      <c r="M176" s="27"/>
      <c r="N176" s="27"/>
      <c r="O176" s="27"/>
      <c r="P176" s="27"/>
      <c r="Q176" s="27"/>
      <c r="R176" s="27"/>
      <c r="S176" s="27"/>
    </row>
    <row r="177" spans="10:19">
      <c r="J177" s="27"/>
      <c r="K177" s="27"/>
      <c r="L177" s="27"/>
      <c r="M177" s="27"/>
      <c r="N177" s="27"/>
      <c r="O177" s="27"/>
      <c r="P177" s="27"/>
      <c r="Q177" s="27"/>
      <c r="R177" s="27"/>
      <c r="S177" s="27"/>
    </row>
    <row r="178" spans="10:19">
      <c r="J178" s="27"/>
      <c r="K178" s="27"/>
      <c r="L178" s="27"/>
      <c r="M178" s="27"/>
      <c r="N178" s="27"/>
      <c r="O178" s="27"/>
      <c r="P178" s="27"/>
      <c r="Q178" s="27"/>
      <c r="R178" s="27"/>
      <c r="S178" s="27"/>
    </row>
    <row r="179" spans="10:19">
      <c r="J179" s="27"/>
      <c r="K179" s="27"/>
      <c r="L179" s="27"/>
      <c r="M179" s="27"/>
      <c r="N179" s="27"/>
      <c r="O179" s="27"/>
      <c r="P179" s="27"/>
      <c r="Q179" s="27"/>
      <c r="R179" s="27"/>
      <c r="S179" s="27"/>
    </row>
    <row r="180" spans="10:19">
      <c r="J180" s="27"/>
      <c r="K180" s="27"/>
      <c r="L180" s="27"/>
      <c r="M180" s="27"/>
      <c r="N180" s="27"/>
      <c r="O180" s="27"/>
      <c r="P180" s="27"/>
      <c r="Q180" s="27"/>
      <c r="R180" s="27"/>
      <c r="S180" s="27"/>
    </row>
    <row r="181" spans="10:19">
      <c r="J181" s="27"/>
      <c r="K181" s="27"/>
      <c r="L181" s="27"/>
      <c r="M181" s="27"/>
      <c r="N181" s="27"/>
      <c r="O181" s="27"/>
      <c r="P181" s="27"/>
      <c r="Q181" s="27"/>
      <c r="R181" s="27"/>
      <c r="S181" s="27"/>
    </row>
    <row r="182" spans="10:19">
      <c r="J182" s="27"/>
      <c r="K182" s="27"/>
      <c r="L182" s="27"/>
      <c r="M182" s="27"/>
      <c r="N182" s="27"/>
      <c r="O182" s="27"/>
      <c r="P182" s="27"/>
      <c r="Q182" s="27"/>
      <c r="R182" s="27"/>
      <c r="S182" s="27"/>
    </row>
    <row r="183" spans="10:19">
      <c r="J183" s="27"/>
      <c r="K183" s="27"/>
      <c r="L183" s="27"/>
      <c r="M183" s="27"/>
      <c r="N183" s="27"/>
      <c r="O183" s="27"/>
      <c r="P183" s="27"/>
      <c r="Q183" s="27"/>
      <c r="R183" s="27"/>
      <c r="S183" s="27"/>
    </row>
    <row r="184" spans="10:19">
      <c r="J184" s="27"/>
      <c r="K184" s="27"/>
      <c r="L184" s="27"/>
      <c r="M184" s="27"/>
      <c r="N184" s="27"/>
      <c r="O184" s="27"/>
      <c r="P184" s="27"/>
      <c r="Q184" s="27"/>
      <c r="R184" s="27"/>
      <c r="S184" s="27"/>
    </row>
    <row r="185" spans="10:19">
      <c r="J185" s="27"/>
      <c r="K185" s="27"/>
      <c r="L185" s="27"/>
      <c r="M185" s="27"/>
      <c r="N185" s="27"/>
      <c r="O185" s="27"/>
      <c r="P185" s="27"/>
      <c r="Q185" s="27"/>
      <c r="R185" s="27"/>
      <c r="S185" s="27"/>
    </row>
    <row r="186" spans="10:19">
      <c r="J186" s="27"/>
      <c r="K186" s="27"/>
      <c r="L186" s="27"/>
      <c r="M186" s="27"/>
      <c r="N186" s="27"/>
      <c r="O186" s="27"/>
      <c r="P186" s="27"/>
      <c r="Q186" s="27"/>
      <c r="R186" s="27"/>
      <c r="S186" s="27"/>
    </row>
    <row r="187" spans="10:19">
      <c r="J187" s="27"/>
      <c r="K187" s="27"/>
      <c r="L187" s="27"/>
      <c r="M187" s="27"/>
      <c r="N187" s="27"/>
      <c r="O187" s="27"/>
      <c r="P187" s="27"/>
      <c r="Q187" s="27"/>
      <c r="R187" s="27"/>
      <c r="S187" s="27"/>
    </row>
    <row r="188" spans="10:19">
      <c r="J188" s="27"/>
      <c r="K188" s="27"/>
      <c r="L188" s="27"/>
      <c r="M188" s="27"/>
      <c r="N188" s="27"/>
      <c r="O188" s="27"/>
      <c r="P188" s="27"/>
      <c r="Q188" s="27"/>
      <c r="R188" s="27"/>
      <c r="S188" s="27"/>
    </row>
    <row r="189" spans="10:19">
      <c r="J189" s="27"/>
      <c r="K189" s="27"/>
      <c r="L189" s="27"/>
      <c r="M189" s="27"/>
      <c r="N189" s="27"/>
      <c r="O189" s="27"/>
      <c r="P189" s="27"/>
      <c r="Q189" s="27"/>
      <c r="R189" s="27"/>
      <c r="S189" s="27"/>
    </row>
    <row r="190" spans="10:19">
      <c r="J190" s="27"/>
      <c r="K190" s="27"/>
      <c r="L190" s="27"/>
      <c r="M190" s="27"/>
      <c r="N190" s="27"/>
      <c r="O190" s="27"/>
      <c r="P190" s="27"/>
      <c r="Q190" s="27"/>
      <c r="R190" s="27"/>
      <c r="S190" s="27"/>
    </row>
    <row r="191" spans="10:19">
      <c r="J191" s="27"/>
      <c r="K191" s="27"/>
      <c r="L191" s="27"/>
      <c r="M191" s="27"/>
      <c r="N191" s="27"/>
      <c r="O191" s="27"/>
      <c r="P191" s="27"/>
      <c r="Q191" s="27"/>
      <c r="R191" s="27"/>
      <c r="S191" s="27"/>
    </row>
    <row r="192" spans="10:19">
      <c r="J192" s="27"/>
      <c r="K192" s="27"/>
      <c r="L192" s="27"/>
      <c r="M192" s="27"/>
      <c r="N192" s="27"/>
      <c r="O192" s="27"/>
      <c r="P192" s="27"/>
      <c r="Q192" s="27"/>
      <c r="R192" s="27"/>
      <c r="S192" s="27"/>
    </row>
    <row r="193" spans="10:19">
      <c r="J193" s="27"/>
      <c r="K193" s="27"/>
      <c r="L193" s="27"/>
      <c r="M193" s="27"/>
      <c r="N193" s="27"/>
      <c r="O193" s="27"/>
      <c r="P193" s="27"/>
      <c r="Q193" s="27"/>
      <c r="R193" s="27"/>
      <c r="S193" s="27"/>
    </row>
    <row r="194" spans="10:19">
      <c r="J194" s="27"/>
      <c r="K194" s="27"/>
      <c r="L194" s="27"/>
      <c r="M194" s="27"/>
      <c r="N194" s="27"/>
      <c r="O194" s="27"/>
      <c r="P194" s="27"/>
      <c r="Q194" s="27"/>
      <c r="R194" s="27"/>
      <c r="S194" s="27"/>
    </row>
    <row r="195" spans="10:19">
      <c r="J195" s="27"/>
      <c r="K195" s="27"/>
      <c r="L195" s="27"/>
      <c r="M195" s="27"/>
      <c r="N195" s="27"/>
      <c r="O195" s="27"/>
      <c r="P195" s="27"/>
      <c r="Q195" s="27"/>
      <c r="R195" s="27"/>
      <c r="S195" s="27"/>
    </row>
    <row r="196" spans="10:19">
      <c r="J196" s="27"/>
      <c r="K196" s="27"/>
      <c r="L196" s="27"/>
      <c r="M196" s="27"/>
      <c r="N196" s="27"/>
      <c r="O196" s="27"/>
      <c r="P196" s="27"/>
      <c r="Q196" s="27"/>
      <c r="R196" s="27"/>
      <c r="S196" s="27"/>
    </row>
    <row r="197" spans="10:19">
      <c r="J197" s="27"/>
      <c r="K197" s="27"/>
      <c r="L197" s="27"/>
      <c r="M197" s="27"/>
      <c r="N197" s="27"/>
      <c r="O197" s="27"/>
      <c r="P197" s="27"/>
      <c r="Q197" s="27"/>
      <c r="R197" s="27"/>
      <c r="S197" s="27"/>
    </row>
    <row r="198" spans="10:19">
      <c r="J198" s="27"/>
      <c r="K198" s="27"/>
      <c r="L198" s="27"/>
      <c r="M198" s="27"/>
      <c r="N198" s="27"/>
      <c r="O198" s="27"/>
      <c r="P198" s="27"/>
      <c r="Q198" s="27"/>
      <c r="R198" s="27"/>
      <c r="S198" s="27"/>
    </row>
    <row r="199" spans="10:19">
      <c r="J199" s="27"/>
      <c r="K199" s="27"/>
      <c r="L199" s="27"/>
      <c r="M199" s="27"/>
      <c r="N199" s="27"/>
      <c r="O199" s="27"/>
      <c r="P199" s="27"/>
      <c r="Q199" s="27"/>
      <c r="R199" s="27"/>
      <c r="S199" s="27"/>
    </row>
    <row r="200" spans="10:19">
      <c r="J200" s="27"/>
      <c r="K200" s="27"/>
      <c r="L200" s="27"/>
      <c r="M200" s="27"/>
      <c r="N200" s="27"/>
      <c r="O200" s="27"/>
      <c r="P200" s="27"/>
      <c r="Q200" s="27"/>
      <c r="R200" s="27"/>
      <c r="S200" s="27"/>
    </row>
    <row r="201" spans="10:19">
      <c r="J201" s="27"/>
      <c r="K201" s="27"/>
      <c r="L201" s="27"/>
      <c r="M201" s="27"/>
      <c r="N201" s="27"/>
      <c r="O201" s="27"/>
      <c r="P201" s="27"/>
      <c r="Q201" s="27"/>
      <c r="R201" s="27"/>
      <c r="S201" s="27"/>
    </row>
  </sheetData>
  <mergeCells count="13">
    <mergeCell ref="G20:H20"/>
    <mergeCell ref="G25:H25"/>
    <mergeCell ref="J4:L4"/>
    <mergeCell ref="C2:I3"/>
    <mergeCell ref="C4:I4"/>
    <mergeCell ref="I5:I6"/>
    <mergeCell ref="N4:P4"/>
    <mergeCell ref="C5:C6"/>
    <mergeCell ref="D5:D6"/>
    <mergeCell ref="E5:E6"/>
    <mergeCell ref="F5:F6"/>
    <mergeCell ref="H5:H6"/>
    <mergeCell ref="G5:G6"/>
  </mergeCells>
  <pageMargins left="0.7" right="0.7" top="0.75" bottom="0.75" header="0.511811023622047" footer="0.511811023622047"/>
  <pageSetup paperSize="9" scale="34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32"/>
  <sheetViews>
    <sheetView topLeftCell="A7" zoomScaleNormal="100" workbookViewId="0">
      <selection activeCell="C13" sqref="C13"/>
    </sheetView>
  </sheetViews>
  <sheetFormatPr defaultColWidth="8.7109375" defaultRowHeight="15"/>
  <cols>
    <col min="4" max="4" width="6" style="1" customWidth="1"/>
    <col min="5" max="5" width="16.42578125" customWidth="1"/>
    <col min="6" max="6" width="13.7109375" customWidth="1"/>
    <col min="7" max="7" width="11" customWidth="1"/>
    <col min="8" max="8" width="15.85546875" customWidth="1"/>
    <col min="9" max="9" width="14.85546875" customWidth="1"/>
    <col min="10" max="10" width="16.5703125" customWidth="1"/>
    <col min="11" max="11" width="15.140625" customWidth="1"/>
    <col min="12" max="12" width="14.42578125" customWidth="1"/>
    <col min="13" max="13" width="15.42578125" customWidth="1"/>
    <col min="15" max="15" width="13.7109375" customWidth="1"/>
    <col min="16" max="16" width="15.42578125" customWidth="1"/>
    <col min="17" max="17" width="16.28515625" customWidth="1"/>
  </cols>
  <sheetData>
    <row r="1" spans="1:20" ht="15.75" thickBot="1"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>
      <c r="A2" s="47" t="s">
        <v>202</v>
      </c>
      <c r="D2" s="115" t="s">
        <v>215</v>
      </c>
      <c r="E2" s="116"/>
      <c r="F2" s="116"/>
      <c r="G2" s="116"/>
      <c r="H2" s="116"/>
      <c r="I2" s="116"/>
      <c r="J2" s="11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21" customHeight="1" thickBot="1">
      <c r="D3" s="118"/>
      <c r="E3" s="119"/>
      <c r="F3" s="119"/>
      <c r="G3" s="119"/>
      <c r="H3" s="119"/>
      <c r="I3" s="119"/>
      <c r="J3" s="120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t="30" customHeight="1">
      <c r="D4" s="108" t="s">
        <v>217</v>
      </c>
      <c r="E4" s="109"/>
      <c r="F4" s="109"/>
      <c r="G4" s="109"/>
      <c r="H4" s="109"/>
      <c r="I4" s="109"/>
      <c r="J4" s="110"/>
      <c r="K4" s="107"/>
      <c r="L4" s="107"/>
      <c r="M4" s="107"/>
      <c r="N4" s="27"/>
      <c r="O4" s="107"/>
      <c r="P4" s="107"/>
      <c r="Q4" s="107"/>
      <c r="R4" s="27"/>
      <c r="S4" s="27"/>
      <c r="T4" s="27"/>
    </row>
    <row r="5" spans="1:20" ht="22.9" customHeight="1">
      <c r="D5" s="111" t="s">
        <v>0</v>
      </c>
      <c r="E5" s="112" t="s">
        <v>1</v>
      </c>
      <c r="F5" s="112" t="s">
        <v>2</v>
      </c>
      <c r="G5" s="112" t="s">
        <v>183</v>
      </c>
      <c r="H5" s="113" t="s">
        <v>184</v>
      </c>
      <c r="I5" s="113" t="s">
        <v>185</v>
      </c>
      <c r="J5" s="125" t="s">
        <v>218</v>
      </c>
      <c r="K5" s="34"/>
      <c r="L5" s="34"/>
      <c r="M5" s="34"/>
      <c r="N5" s="27"/>
      <c r="O5" s="34"/>
      <c r="P5" s="34"/>
      <c r="Q5" s="34"/>
      <c r="R5" s="27"/>
      <c r="S5" s="27"/>
      <c r="T5" s="27"/>
    </row>
    <row r="6" spans="1:20" ht="68.25" customHeight="1">
      <c r="D6" s="111"/>
      <c r="E6" s="112"/>
      <c r="F6" s="112"/>
      <c r="G6" s="112"/>
      <c r="H6" s="113"/>
      <c r="I6" s="113"/>
      <c r="J6" s="125" t="s">
        <v>3</v>
      </c>
      <c r="K6" s="35"/>
      <c r="L6" s="34"/>
      <c r="M6" s="34"/>
      <c r="N6" s="27"/>
      <c r="O6" s="35"/>
      <c r="P6" s="34"/>
      <c r="Q6" s="34"/>
      <c r="R6" s="27"/>
      <c r="S6" s="27"/>
      <c r="T6" s="27"/>
    </row>
    <row r="7" spans="1:20">
      <c r="D7" s="21">
        <v>1</v>
      </c>
      <c r="E7" s="6" t="s">
        <v>63</v>
      </c>
      <c r="F7" s="50" t="s">
        <v>6</v>
      </c>
      <c r="G7" s="20">
        <v>220</v>
      </c>
      <c r="H7" s="20"/>
      <c r="I7" s="20">
        <v>0</v>
      </c>
      <c r="J7" s="71">
        <f>SUM(G7*H7)</f>
        <v>0</v>
      </c>
      <c r="K7" s="35"/>
      <c r="L7" s="34"/>
      <c r="M7" s="34"/>
      <c r="N7" s="27"/>
      <c r="O7" s="35"/>
      <c r="P7" s="34"/>
      <c r="Q7" s="34"/>
      <c r="R7" s="27"/>
      <c r="S7" s="27"/>
      <c r="T7" s="27"/>
    </row>
    <row r="8" spans="1:20">
      <c r="D8" s="21">
        <v>2</v>
      </c>
      <c r="E8" s="6" t="s">
        <v>64</v>
      </c>
      <c r="F8" s="50" t="s">
        <v>6</v>
      </c>
      <c r="G8" s="20">
        <v>260</v>
      </c>
      <c r="H8" s="20"/>
      <c r="I8" s="20">
        <v>0</v>
      </c>
      <c r="J8" s="71">
        <f t="shared" ref="J8:J42" si="0">SUM(G8*H8)</f>
        <v>0</v>
      </c>
      <c r="K8" s="35"/>
      <c r="L8" s="34"/>
      <c r="M8" s="34"/>
      <c r="N8" s="27"/>
      <c r="O8" s="35"/>
      <c r="P8" s="34"/>
      <c r="Q8" s="34"/>
      <c r="R8" s="27"/>
      <c r="S8" s="27"/>
      <c r="T8" s="27"/>
    </row>
    <row r="9" spans="1:20">
      <c r="D9" s="21">
        <v>3</v>
      </c>
      <c r="E9" s="6" t="s">
        <v>65</v>
      </c>
      <c r="F9" s="50" t="s">
        <v>6</v>
      </c>
      <c r="G9" s="20">
        <v>120</v>
      </c>
      <c r="H9" s="20"/>
      <c r="I9" s="20">
        <v>0</v>
      </c>
      <c r="J9" s="71">
        <f t="shared" si="0"/>
        <v>0</v>
      </c>
      <c r="K9" s="35"/>
      <c r="L9" s="34"/>
      <c r="M9" s="34"/>
      <c r="N9" s="27"/>
      <c r="O9" s="35"/>
      <c r="P9" s="34"/>
      <c r="Q9" s="34"/>
      <c r="R9" s="27"/>
      <c r="S9" s="27"/>
      <c r="T9" s="27"/>
    </row>
    <row r="10" spans="1:20">
      <c r="D10" s="21">
        <v>4</v>
      </c>
      <c r="E10" s="6" t="s">
        <v>66</v>
      </c>
      <c r="F10" s="50" t="s">
        <v>6</v>
      </c>
      <c r="G10" s="20">
        <v>290</v>
      </c>
      <c r="H10" s="20"/>
      <c r="I10" s="20">
        <v>0</v>
      </c>
      <c r="J10" s="71">
        <f t="shared" si="0"/>
        <v>0</v>
      </c>
      <c r="K10" s="36"/>
      <c r="L10" s="34"/>
      <c r="M10" s="34"/>
      <c r="N10" s="27"/>
      <c r="O10" s="36"/>
      <c r="P10" s="34"/>
      <c r="Q10" s="34"/>
      <c r="R10" s="27"/>
      <c r="S10" s="27"/>
      <c r="T10" s="27"/>
    </row>
    <row r="11" spans="1:20">
      <c r="D11" s="21">
        <v>5</v>
      </c>
      <c r="E11" s="6" t="s">
        <v>67</v>
      </c>
      <c r="F11" s="50" t="s">
        <v>6</v>
      </c>
      <c r="G11" s="20">
        <v>150</v>
      </c>
      <c r="H11" s="20"/>
      <c r="I11" s="20">
        <v>0</v>
      </c>
      <c r="J11" s="71">
        <f t="shared" si="0"/>
        <v>0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>
      <c r="D12" s="21">
        <v>6</v>
      </c>
      <c r="E12" s="6" t="s">
        <v>68</v>
      </c>
      <c r="F12" s="50" t="s">
        <v>6</v>
      </c>
      <c r="G12" s="20">
        <v>95</v>
      </c>
      <c r="H12" s="20"/>
      <c r="I12" s="20">
        <v>0</v>
      </c>
      <c r="J12" s="71">
        <f t="shared" si="0"/>
        <v>0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>
      <c r="D13" s="21">
        <v>7</v>
      </c>
      <c r="E13" s="6" t="s">
        <v>69</v>
      </c>
      <c r="F13" s="50" t="s">
        <v>6</v>
      </c>
      <c r="G13" s="20">
        <v>6</v>
      </c>
      <c r="H13" s="20"/>
      <c r="I13" s="20">
        <v>0</v>
      </c>
      <c r="J13" s="71">
        <f t="shared" si="0"/>
        <v>0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>
      <c r="D14" s="21">
        <v>8</v>
      </c>
      <c r="E14" s="6" t="s">
        <v>70</v>
      </c>
      <c r="F14" s="50" t="s">
        <v>6</v>
      </c>
      <c r="G14" s="20">
        <v>20</v>
      </c>
      <c r="H14" s="20"/>
      <c r="I14" s="20">
        <v>0</v>
      </c>
      <c r="J14" s="71">
        <f t="shared" si="0"/>
        <v>0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0">
      <c r="D15" s="21">
        <v>9</v>
      </c>
      <c r="E15" s="6" t="s">
        <v>71</v>
      </c>
      <c r="F15" s="50" t="s">
        <v>6</v>
      </c>
      <c r="G15" s="20">
        <v>50</v>
      </c>
      <c r="H15" s="20"/>
      <c r="I15" s="20">
        <v>0</v>
      </c>
      <c r="J15" s="71">
        <f t="shared" si="0"/>
        <v>0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20">
      <c r="D16" s="21">
        <v>10</v>
      </c>
      <c r="E16" s="6" t="s">
        <v>72</v>
      </c>
      <c r="F16" s="50" t="s">
        <v>6</v>
      </c>
      <c r="G16" s="20">
        <v>10</v>
      </c>
      <c r="H16" s="20"/>
      <c r="I16" s="20">
        <v>0</v>
      </c>
      <c r="J16" s="71">
        <f t="shared" si="0"/>
        <v>0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4:20">
      <c r="D17" s="21">
        <v>11</v>
      </c>
      <c r="E17" s="6" t="s">
        <v>73</v>
      </c>
      <c r="F17" s="50" t="s">
        <v>6</v>
      </c>
      <c r="G17" s="20">
        <v>70</v>
      </c>
      <c r="H17" s="20"/>
      <c r="I17" s="20">
        <v>0</v>
      </c>
      <c r="J17" s="71">
        <f t="shared" si="0"/>
        <v>0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spans="4:20">
      <c r="D18" s="21">
        <v>12</v>
      </c>
      <c r="E18" s="6" t="s">
        <v>74</v>
      </c>
      <c r="F18" s="50" t="s">
        <v>6</v>
      </c>
      <c r="G18" s="100">
        <v>160</v>
      </c>
      <c r="H18" s="20"/>
      <c r="I18" s="20">
        <v>0</v>
      </c>
      <c r="J18" s="71">
        <f t="shared" si="0"/>
        <v>0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4:20">
      <c r="D19" s="21">
        <v>13</v>
      </c>
      <c r="E19" s="6" t="s">
        <v>75</v>
      </c>
      <c r="F19" s="50" t="s">
        <v>6</v>
      </c>
      <c r="G19" s="100">
        <v>170</v>
      </c>
      <c r="H19" s="20"/>
      <c r="I19" s="20">
        <v>0</v>
      </c>
      <c r="J19" s="71">
        <f t="shared" si="0"/>
        <v>0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4:20">
      <c r="D20" s="21">
        <v>14</v>
      </c>
      <c r="E20" s="6" t="s">
        <v>76</v>
      </c>
      <c r="F20" s="50" t="s">
        <v>6</v>
      </c>
      <c r="G20" s="100">
        <v>40</v>
      </c>
      <c r="H20" s="20"/>
      <c r="I20" s="20">
        <v>0</v>
      </c>
      <c r="J20" s="71">
        <f t="shared" si="0"/>
        <v>0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4:20">
      <c r="D21" s="21">
        <v>15</v>
      </c>
      <c r="E21" s="6" t="s">
        <v>77</v>
      </c>
      <c r="F21" s="50" t="s">
        <v>6</v>
      </c>
      <c r="G21" s="100">
        <v>130</v>
      </c>
      <c r="H21" s="20"/>
      <c r="I21" s="20">
        <v>0</v>
      </c>
      <c r="J21" s="71">
        <f t="shared" si="0"/>
        <v>0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spans="4:20">
      <c r="D22" s="21">
        <v>16</v>
      </c>
      <c r="E22" s="6" t="s">
        <v>78</v>
      </c>
      <c r="F22" s="50" t="s">
        <v>6</v>
      </c>
      <c r="G22" s="100">
        <v>35</v>
      </c>
      <c r="H22" s="20"/>
      <c r="I22" s="20">
        <v>0</v>
      </c>
      <c r="J22" s="71">
        <f t="shared" si="0"/>
        <v>0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4:20">
      <c r="D23" s="21">
        <v>17</v>
      </c>
      <c r="E23" s="6" t="s">
        <v>79</v>
      </c>
      <c r="F23" s="50" t="s">
        <v>6</v>
      </c>
      <c r="G23" s="100">
        <v>90</v>
      </c>
      <c r="H23" s="20"/>
      <c r="I23" s="20">
        <v>0</v>
      </c>
      <c r="J23" s="71">
        <f t="shared" si="0"/>
        <v>0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4:20">
      <c r="D24" s="21">
        <v>18</v>
      </c>
      <c r="E24" s="6" t="s">
        <v>80</v>
      </c>
      <c r="F24" s="50" t="s">
        <v>6</v>
      </c>
      <c r="G24" s="100">
        <v>100</v>
      </c>
      <c r="H24" s="20"/>
      <c r="I24" s="20">
        <v>0</v>
      </c>
      <c r="J24" s="71">
        <f t="shared" si="0"/>
        <v>0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4:20">
      <c r="D25" s="21">
        <v>19</v>
      </c>
      <c r="E25" s="6" t="s">
        <v>81</v>
      </c>
      <c r="F25" s="50" t="s">
        <v>6</v>
      </c>
      <c r="G25" s="100"/>
      <c r="H25" s="20"/>
      <c r="I25" s="20">
        <v>0</v>
      </c>
      <c r="J25" s="71">
        <f t="shared" si="0"/>
        <v>0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4:20">
      <c r="D26" s="21">
        <v>20</v>
      </c>
      <c r="E26" s="6" t="s">
        <v>82</v>
      </c>
      <c r="F26" s="50" t="s">
        <v>6</v>
      </c>
      <c r="G26" s="100"/>
      <c r="H26" s="20"/>
      <c r="I26" s="20">
        <v>0</v>
      </c>
      <c r="J26" s="71">
        <f t="shared" si="0"/>
        <v>0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4:20">
      <c r="D27" s="21">
        <v>21</v>
      </c>
      <c r="E27" s="6" t="s">
        <v>83</v>
      </c>
      <c r="F27" s="50" t="s">
        <v>6</v>
      </c>
      <c r="G27" s="100">
        <v>470</v>
      </c>
      <c r="H27" s="20"/>
      <c r="I27" s="20">
        <v>0</v>
      </c>
      <c r="J27" s="71">
        <f t="shared" si="0"/>
        <v>0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4:20">
      <c r="D28" s="21">
        <v>22</v>
      </c>
      <c r="E28" s="6" t="s">
        <v>84</v>
      </c>
      <c r="F28" s="50" t="s">
        <v>6</v>
      </c>
      <c r="G28" s="100">
        <v>150</v>
      </c>
      <c r="H28" s="20"/>
      <c r="I28" s="20">
        <v>0</v>
      </c>
      <c r="J28" s="71">
        <f t="shared" si="0"/>
        <v>0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4:20">
      <c r="D29" s="21">
        <v>23</v>
      </c>
      <c r="E29" s="6" t="s">
        <v>208</v>
      </c>
      <c r="F29" s="50" t="s">
        <v>6</v>
      </c>
      <c r="G29" s="100">
        <v>100</v>
      </c>
      <c r="H29" s="20"/>
      <c r="I29" s="20">
        <v>0</v>
      </c>
      <c r="J29" s="71">
        <f t="shared" si="0"/>
        <v>0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4:20">
      <c r="D30" s="21">
        <v>24</v>
      </c>
      <c r="E30" s="6" t="s">
        <v>85</v>
      </c>
      <c r="F30" s="50" t="s">
        <v>6</v>
      </c>
      <c r="G30" s="100">
        <v>170</v>
      </c>
      <c r="H30" s="20"/>
      <c r="I30" s="20">
        <v>0</v>
      </c>
      <c r="J30" s="71">
        <f t="shared" si="0"/>
        <v>0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4:20">
      <c r="D31" s="21">
        <v>25</v>
      </c>
      <c r="E31" s="6" t="s">
        <v>86</v>
      </c>
      <c r="F31" s="50" t="s">
        <v>6</v>
      </c>
      <c r="G31" s="100">
        <v>16</v>
      </c>
      <c r="H31" s="20"/>
      <c r="I31" s="20">
        <v>0</v>
      </c>
      <c r="J31" s="71">
        <f t="shared" si="0"/>
        <v>0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4:20">
      <c r="D32" s="21">
        <v>26</v>
      </c>
      <c r="E32" s="6" t="s">
        <v>87</v>
      </c>
      <c r="F32" s="50" t="s">
        <v>6</v>
      </c>
      <c r="G32" s="100">
        <v>65</v>
      </c>
      <c r="H32" s="20"/>
      <c r="I32" s="20">
        <v>0</v>
      </c>
      <c r="J32" s="71">
        <f t="shared" si="0"/>
        <v>0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spans="4:20">
      <c r="D33" s="21">
        <v>27</v>
      </c>
      <c r="E33" s="6" t="s">
        <v>88</v>
      </c>
      <c r="F33" s="50" t="s">
        <v>6</v>
      </c>
      <c r="G33" s="100">
        <v>215</v>
      </c>
      <c r="H33" s="20"/>
      <c r="I33" s="20">
        <v>0</v>
      </c>
      <c r="J33" s="71">
        <f t="shared" si="0"/>
        <v>0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4:20">
      <c r="D34" s="21">
        <v>28</v>
      </c>
      <c r="E34" s="6" t="s">
        <v>89</v>
      </c>
      <c r="F34" s="50" t="s">
        <v>6</v>
      </c>
      <c r="G34" s="100">
        <v>275</v>
      </c>
      <c r="H34" s="20"/>
      <c r="I34" s="20">
        <v>0</v>
      </c>
      <c r="J34" s="71">
        <f t="shared" si="0"/>
        <v>0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4:20">
      <c r="D35" s="21">
        <v>29</v>
      </c>
      <c r="E35" s="6" t="s">
        <v>90</v>
      </c>
      <c r="F35" s="50" t="s">
        <v>6</v>
      </c>
      <c r="G35" s="100">
        <v>155</v>
      </c>
      <c r="H35" s="20"/>
      <c r="I35" s="20">
        <v>0</v>
      </c>
      <c r="J35" s="71">
        <f t="shared" si="0"/>
        <v>0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4:20">
      <c r="D36" s="21">
        <v>30</v>
      </c>
      <c r="E36" s="6" t="s">
        <v>91</v>
      </c>
      <c r="F36" s="50" t="s">
        <v>5</v>
      </c>
      <c r="G36" s="100">
        <v>100</v>
      </c>
      <c r="H36" s="20"/>
      <c r="I36" s="20">
        <v>0</v>
      </c>
      <c r="J36" s="71">
        <f t="shared" si="0"/>
        <v>0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4:20">
      <c r="D37" s="21">
        <v>31</v>
      </c>
      <c r="E37" s="6" t="s">
        <v>92</v>
      </c>
      <c r="F37" s="50" t="s">
        <v>5</v>
      </c>
      <c r="G37" s="100">
        <v>230</v>
      </c>
      <c r="H37" s="20"/>
      <c r="I37" s="20">
        <v>0</v>
      </c>
      <c r="J37" s="71">
        <f t="shared" si="0"/>
        <v>0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4:20">
      <c r="D38" s="21">
        <v>32</v>
      </c>
      <c r="E38" s="6" t="s">
        <v>93</v>
      </c>
      <c r="F38" s="50" t="s">
        <v>6</v>
      </c>
      <c r="G38" s="100">
        <v>50</v>
      </c>
      <c r="H38" s="20"/>
      <c r="I38" s="20">
        <v>0</v>
      </c>
      <c r="J38" s="71">
        <f t="shared" si="0"/>
        <v>0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4:20" ht="16.350000000000001" customHeight="1">
      <c r="D39" s="21">
        <v>33</v>
      </c>
      <c r="E39" s="6" t="s">
        <v>94</v>
      </c>
      <c r="F39" s="50" t="s">
        <v>95</v>
      </c>
      <c r="G39" s="100">
        <v>15</v>
      </c>
      <c r="H39" s="20"/>
      <c r="I39" s="20">
        <v>0</v>
      </c>
      <c r="J39" s="71">
        <f t="shared" si="0"/>
        <v>0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4:20">
      <c r="D40" s="21">
        <v>34</v>
      </c>
      <c r="E40" s="6" t="s">
        <v>96</v>
      </c>
      <c r="F40" s="50" t="s">
        <v>6</v>
      </c>
      <c r="G40" s="100"/>
      <c r="H40" s="20"/>
      <c r="I40" s="20">
        <v>0</v>
      </c>
      <c r="J40" s="71">
        <f t="shared" si="0"/>
        <v>0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4:20">
      <c r="D41" s="21">
        <v>35</v>
      </c>
      <c r="E41" s="6" t="s">
        <v>97</v>
      </c>
      <c r="F41" s="50" t="s">
        <v>6</v>
      </c>
      <c r="G41" s="100"/>
      <c r="H41" s="20"/>
      <c r="I41" s="20">
        <v>0</v>
      </c>
      <c r="J41" s="71">
        <f t="shared" si="0"/>
        <v>0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4:20" ht="15.75" thickBot="1">
      <c r="D42" s="23">
        <v>36</v>
      </c>
      <c r="E42" s="12" t="s">
        <v>98</v>
      </c>
      <c r="F42" s="51" t="s">
        <v>6</v>
      </c>
      <c r="G42" s="101">
        <v>3600</v>
      </c>
      <c r="H42" s="68"/>
      <c r="I42" s="20">
        <v>0</v>
      </c>
      <c r="J42" s="71">
        <f t="shared" si="0"/>
        <v>0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4:20" ht="15.75" thickBot="1">
      <c r="H43" s="126"/>
      <c r="I43" s="126"/>
      <c r="J43" s="83">
        <f>SUM(J7:J42)</f>
        <v>0</v>
      </c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4:20">
      <c r="H44" s="89"/>
      <c r="I44" s="43">
        <v>0</v>
      </c>
      <c r="J44" s="91">
        <f>(J42+J41+J40+J39+J38+J37+J36+J35+J34+J33+J32+J31+J30+J29+J28+J27+J26+J25+J24+J23+J22+J21+J20+J19+J18+J17+J16+J15+J14+J13+J12+J11+J10+J9+J8+J7)</f>
        <v>0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4:20">
      <c r="H45" s="38"/>
      <c r="I45" s="44">
        <v>0.05</v>
      </c>
      <c r="J45" s="92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4:20">
      <c r="H46" s="38"/>
      <c r="I46" s="44">
        <v>0.08</v>
      </c>
      <c r="J46" s="92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4:20" ht="15.75" thickBot="1">
      <c r="H47" s="90"/>
      <c r="I47" s="45">
        <v>0.23</v>
      </c>
      <c r="J47" s="93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spans="4:20" ht="15.75" thickBot="1">
      <c r="H48" s="127"/>
      <c r="I48" s="127"/>
      <c r="J48" s="94">
        <f>SUM(J44:J47)</f>
        <v>0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11:20"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1:20"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11:20"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spans="11:20"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 spans="11:20"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1:20"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spans="11:20"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1:20"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 spans="11:20"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11:20"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1:20"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1:20"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11:20">
      <c r="K61" s="27"/>
      <c r="L61" s="27"/>
      <c r="M61" s="27"/>
      <c r="N61" s="27"/>
      <c r="O61" s="27"/>
      <c r="P61" s="27"/>
      <c r="Q61" s="27"/>
      <c r="R61" s="27"/>
      <c r="S61" s="27"/>
      <c r="T61" s="27"/>
    </row>
    <row r="62" spans="11:20">
      <c r="K62" s="27"/>
      <c r="L62" s="27"/>
      <c r="M62" s="27"/>
      <c r="N62" s="27"/>
      <c r="O62" s="27"/>
      <c r="P62" s="27"/>
      <c r="Q62" s="27"/>
      <c r="R62" s="27"/>
      <c r="S62" s="27"/>
      <c r="T62" s="27"/>
    </row>
    <row r="63" spans="11:20">
      <c r="K63" s="27"/>
      <c r="L63" s="27"/>
      <c r="M63" s="27"/>
      <c r="N63" s="27"/>
      <c r="O63" s="27"/>
      <c r="P63" s="27"/>
      <c r="Q63" s="27"/>
      <c r="R63" s="27"/>
      <c r="S63" s="27"/>
      <c r="T63" s="27"/>
    </row>
    <row r="64" spans="11:20">
      <c r="K64" s="27"/>
      <c r="L64" s="27"/>
      <c r="M64" s="27"/>
      <c r="N64" s="27"/>
      <c r="O64" s="27"/>
      <c r="P64" s="27"/>
      <c r="Q64" s="27"/>
      <c r="R64" s="27"/>
      <c r="S64" s="27"/>
      <c r="T64" s="27"/>
    </row>
    <row r="65" spans="11:20">
      <c r="K65" s="27"/>
      <c r="L65" s="27"/>
      <c r="M65" s="27"/>
      <c r="N65" s="27"/>
      <c r="O65" s="27"/>
      <c r="P65" s="27"/>
      <c r="Q65" s="27"/>
      <c r="R65" s="27"/>
      <c r="S65" s="27"/>
      <c r="T65" s="27"/>
    </row>
    <row r="66" spans="11:20">
      <c r="K66" s="27"/>
      <c r="L66" s="27"/>
      <c r="M66" s="27"/>
      <c r="N66" s="27"/>
      <c r="O66" s="27"/>
      <c r="P66" s="27"/>
      <c r="Q66" s="27"/>
      <c r="R66" s="27"/>
      <c r="S66" s="27"/>
      <c r="T66" s="27"/>
    </row>
    <row r="67" spans="11:20">
      <c r="K67" s="27"/>
      <c r="L67" s="27"/>
      <c r="M67" s="27"/>
      <c r="N67" s="27"/>
      <c r="O67" s="27"/>
      <c r="P67" s="27"/>
      <c r="Q67" s="27"/>
      <c r="R67" s="27"/>
      <c r="S67" s="27"/>
      <c r="T67" s="27"/>
    </row>
    <row r="68" spans="11:20">
      <c r="K68" s="27"/>
      <c r="L68" s="27"/>
      <c r="M68" s="27"/>
      <c r="N68" s="27"/>
      <c r="O68" s="27"/>
      <c r="P68" s="27"/>
      <c r="Q68" s="27"/>
      <c r="R68" s="27"/>
      <c r="S68" s="27"/>
      <c r="T68" s="27"/>
    </row>
    <row r="69" spans="11:20">
      <c r="K69" s="27"/>
      <c r="L69" s="27"/>
      <c r="M69" s="27"/>
      <c r="N69" s="27"/>
      <c r="O69" s="27"/>
      <c r="P69" s="27"/>
      <c r="Q69" s="27"/>
      <c r="R69" s="27"/>
      <c r="S69" s="27"/>
      <c r="T69" s="27"/>
    </row>
    <row r="70" spans="11:20">
      <c r="K70" s="27"/>
      <c r="L70" s="27"/>
      <c r="M70" s="27"/>
      <c r="N70" s="27"/>
      <c r="O70" s="27"/>
      <c r="P70" s="27"/>
      <c r="Q70" s="27"/>
      <c r="R70" s="27"/>
      <c r="S70" s="27"/>
      <c r="T70" s="27"/>
    </row>
    <row r="71" spans="11:20">
      <c r="K71" s="27"/>
      <c r="L71" s="27"/>
      <c r="M71" s="27"/>
      <c r="N71" s="27"/>
      <c r="O71" s="27"/>
      <c r="P71" s="27"/>
      <c r="Q71" s="27"/>
      <c r="R71" s="27"/>
      <c r="S71" s="27"/>
      <c r="T71" s="27"/>
    </row>
    <row r="72" spans="11:20">
      <c r="K72" s="27"/>
      <c r="L72" s="27"/>
      <c r="M72" s="27"/>
      <c r="N72" s="27"/>
      <c r="O72" s="27"/>
      <c r="P72" s="27"/>
      <c r="Q72" s="27"/>
      <c r="R72" s="27"/>
      <c r="S72" s="27"/>
      <c r="T72" s="27"/>
    </row>
    <row r="73" spans="11:20">
      <c r="K73" s="27"/>
      <c r="L73" s="27"/>
      <c r="M73" s="27"/>
      <c r="N73" s="27"/>
      <c r="O73" s="27"/>
      <c r="P73" s="27"/>
      <c r="Q73" s="27"/>
      <c r="R73" s="27"/>
      <c r="S73" s="27"/>
      <c r="T73" s="27"/>
    </row>
    <row r="74" spans="11:20">
      <c r="K74" s="27"/>
      <c r="L74" s="27"/>
      <c r="M74" s="27"/>
      <c r="N74" s="27"/>
      <c r="O74" s="27"/>
      <c r="P74" s="27"/>
      <c r="Q74" s="27"/>
      <c r="R74" s="27"/>
      <c r="S74" s="27"/>
      <c r="T74" s="27"/>
    </row>
    <row r="75" spans="11:20"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1:20"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1:20">
      <c r="K77" s="27"/>
      <c r="L77" s="27"/>
      <c r="M77" s="27"/>
      <c r="N77" s="27"/>
      <c r="O77" s="27"/>
      <c r="P77" s="27"/>
      <c r="Q77" s="27"/>
      <c r="R77" s="27"/>
      <c r="S77" s="27"/>
      <c r="T77" s="27"/>
    </row>
    <row r="78" spans="11:20">
      <c r="K78" s="27"/>
      <c r="L78" s="27"/>
      <c r="M78" s="27"/>
      <c r="N78" s="27"/>
      <c r="O78" s="27"/>
      <c r="P78" s="27"/>
      <c r="Q78" s="27"/>
      <c r="R78" s="27"/>
      <c r="S78" s="27"/>
      <c r="T78" s="27"/>
    </row>
    <row r="79" spans="11:20">
      <c r="K79" s="27"/>
      <c r="L79" s="27"/>
      <c r="M79" s="27"/>
      <c r="N79" s="27"/>
      <c r="O79" s="27"/>
      <c r="P79" s="27"/>
      <c r="Q79" s="27"/>
      <c r="R79" s="27"/>
      <c r="S79" s="27"/>
      <c r="T79" s="27"/>
    </row>
    <row r="80" spans="11:20">
      <c r="K80" s="27"/>
      <c r="L80" s="27"/>
      <c r="M80" s="27"/>
      <c r="N80" s="27"/>
      <c r="O80" s="27"/>
      <c r="P80" s="27"/>
      <c r="Q80" s="27"/>
      <c r="R80" s="27"/>
      <c r="S80" s="27"/>
      <c r="T80" s="27"/>
    </row>
    <row r="81" spans="11:20">
      <c r="K81" s="27"/>
      <c r="L81" s="27"/>
      <c r="M81" s="27"/>
      <c r="N81" s="27"/>
      <c r="O81" s="27"/>
      <c r="P81" s="27"/>
      <c r="Q81" s="27"/>
      <c r="R81" s="27"/>
      <c r="S81" s="27"/>
      <c r="T81" s="27"/>
    </row>
    <row r="82" spans="11:20">
      <c r="K82" s="27"/>
      <c r="L82" s="27"/>
      <c r="M82" s="27"/>
      <c r="N82" s="27"/>
      <c r="O82" s="27"/>
      <c r="P82" s="27"/>
      <c r="Q82" s="27"/>
      <c r="R82" s="27"/>
      <c r="S82" s="27"/>
      <c r="T82" s="27"/>
    </row>
    <row r="83" spans="11:20">
      <c r="K83" s="27"/>
      <c r="L83" s="27"/>
      <c r="M83" s="27"/>
      <c r="N83" s="27"/>
      <c r="O83" s="27"/>
      <c r="P83" s="27"/>
      <c r="Q83" s="27"/>
      <c r="R83" s="27"/>
      <c r="S83" s="27"/>
      <c r="T83" s="27"/>
    </row>
    <row r="84" spans="11:20">
      <c r="K84" s="27"/>
      <c r="L84" s="27"/>
      <c r="M84" s="27"/>
      <c r="N84" s="27"/>
      <c r="O84" s="27"/>
      <c r="P84" s="27"/>
      <c r="Q84" s="27"/>
      <c r="R84" s="27"/>
      <c r="S84" s="27"/>
      <c r="T84" s="27"/>
    </row>
    <row r="85" spans="11:20">
      <c r="K85" s="27"/>
      <c r="L85" s="27"/>
      <c r="M85" s="27"/>
      <c r="N85" s="27"/>
      <c r="O85" s="27"/>
      <c r="P85" s="27"/>
      <c r="Q85" s="27"/>
      <c r="R85" s="27"/>
      <c r="S85" s="27"/>
      <c r="T85" s="27"/>
    </row>
    <row r="86" spans="11:20">
      <c r="K86" s="27"/>
      <c r="L86" s="27"/>
      <c r="M86" s="27"/>
      <c r="N86" s="27"/>
      <c r="O86" s="27"/>
      <c r="P86" s="27"/>
      <c r="Q86" s="27"/>
      <c r="R86" s="27"/>
      <c r="S86" s="27"/>
      <c r="T86" s="27"/>
    </row>
    <row r="87" spans="11:20">
      <c r="K87" s="27"/>
      <c r="L87" s="27"/>
      <c r="M87" s="27"/>
      <c r="N87" s="27"/>
      <c r="O87" s="27"/>
      <c r="P87" s="27"/>
      <c r="Q87" s="27"/>
      <c r="R87" s="27"/>
      <c r="S87" s="27"/>
      <c r="T87" s="27"/>
    </row>
    <row r="88" spans="11:20">
      <c r="K88" s="27"/>
      <c r="L88" s="27"/>
      <c r="M88" s="27"/>
      <c r="N88" s="27"/>
      <c r="O88" s="27"/>
      <c r="P88" s="27"/>
      <c r="Q88" s="27"/>
      <c r="R88" s="27"/>
      <c r="S88" s="27"/>
      <c r="T88" s="27"/>
    </row>
    <row r="89" spans="11:20">
      <c r="K89" s="27"/>
      <c r="L89" s="27"/>
      <c r="M89" s="27"/>
      <c r="N89" s="27"/>
      <c r="O89" s="27"/>
      <c r="P89" s="27"/>
      <c r="Q89" s="27"/>
      <c r="R89" s="27"/>
      <c r="S89" s="27"/>
      <c r="T89" s="27"/>
    </row>
    <row r="90" spans="11:20">
      <c r="K90" s="27"/>
      <c r="L90" s="27"/>
      <c r="M90" s="27"/>
      <c r="N90" s="27"/>
      <c r="O90" s="27"/>
      <c r="P90" s="27"/>
      <c r="Q90" s="27"/>
      <c r="R90" s="27"/>
      <c r="S90" s="27"/>
      <c r="T90" s="27"/>
    </row>
    <row r="91" spans="11:20">
      <c r="K91" s="27"/>
      <c r="L91" s="27"/>
      <c r="M91" s="27"/>
      <c r="N91" s="27"/>
      <c r="O91" s="27"/>
      <c r="P91" s="27"/>
      <c r="Q91" s="27"/>
      <c r="R91" s="27"/>
      <c r="S91" s="27"/>
      <c r="T91" s="27"/>
    </row>
    <row r="92" spans="11:20">
      <c r="K92" s="27"/>
      <c r="L92" s="27"/>
      <c r="M92" s="27"/>
      <c r="N92" s="27"/>
      <c r="O92" s="27"/>
      <c r="P92" s="27"/>
      <c r="Q92" s="27"/>
      <c r="R92" s="27"/>
      <c r="S92" s="27"/>
      <c r="T92" s="27"/>
    </row>
    <row r="93" spans="11:20">
      <c r="K93" s="27"/>
      <c r="L93" s="27"/>
      <c r="M93" s="27"/>
      <c r="N93" s="27"/>
      <c r="O93" s="27"/>
      <c r="P93" s="27"/>
      <c r="Q93" s="27"/>
      <c r="R93" s="27"/>
      <c r="S93" s="27"/>
      <c r="T93" s="27"/>
    </row>
    <row r="94" spans="11:20">
      <c r="K94" s="27"/>
      <c r="L94" s="27"/>
      <c r="M94" s="27"/>
      <c r="N94" s="27"/>
      <c r="O94" s="27"/>
      <c r="P94" s="27"/>
      <c r="Q94" s="27"/>
      <c r="R94" s="27"/>
      <c r="S94" s="27"/>
      <c r="T94" s="27"/>
    </row>
    <row r="95" spans="11:20">
      <c r="K95" s="27"/>
      <c r="L95" s="27"/>
      <c r="M95" s="27"/>
      <c r="N95" s="27"/>
      <c r="O95" s="27"/>
      <c r="P95" s="27"/>
      <c r="Q95" s="27"/>
      <c r="R95" s="27"/>
      <c r="S95" s="27"/>
      <c r="T95" s="27"/>
    </row>
    <row r="96" spans="11:20">
      <c r="K96" s="27"/>
      <c r="L96" s="27"/>
      <c r="M96" s="27"/>
      <c r="N96" s="27"/>
      <c r="O96" s="27"/>
      <c r="P96" s="27"/>
      <c r="Q96" s="27"/>
      <c r="R96" s="27"/>
      <c r="S96" s="27"/>
      <c r="T96" s="27"/>
    </row>
    <row r="97" spans="11:20">
      <c r="K97" s="27"/>
      <c r="L97" s="27"/>
      <c r="M97" s="27"/>
      <c r="N97" s="27"/>
      <c r="O97" s="27"/>
      <c r="P97" s="27"/>
      <c r="Q97" s="27"/>
      <c r="R97" s="27"/>
      <c r="S97" s="27"/>
      <c r="T97" s="27"/>
    </row>
    <row r="98" spans="11:20">
      <c r="K98" s="27"/>
      <c r="L98" s="27"/>
      <c r="M98" s="27"/>
      <c r="N98" s="27"/>
      <c r="O98" s="27"/>
      <c r="P98" s="27"/>
      <c r="Q98" s="27"/>
      <c r="R98" s="27"/>
      <c r="S98" s="27"/>
      <c r="T98" s="27"/>
    </row>
    <row r="99" spans="11:20">
      <c r="K99" s="27"/>
      <c r="L99" s="27"/>
      <c r="M99" s="27"/>
      <c r="N99" s="27"/>
      <c r="O99" s="27"/>
      <c r="P99" s="27"/>
      <c r="Q99" s="27"/>
      <c r="R99" s="27"/>
      <c r="S99" s="27"/>
      <c r="T99" s="27"/>
    </row>
    <row r="100" spans="11:20">
      <c r="K100" s="27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1:20">
      <c r="K101" s="27"/>
      <c r="L101" s="27"/>
      <c r="M101" s="27"/>
      <c r="N101" s="27"/>
      <c r="O101" s="27"/>
      <c r="P101" s="27"/>
      <c r="Q101" s="27"/>
      <c r="R101" s="27"/>
      <c r="S101" s="27"/>
      <c r="T101" s="27"/>
    </row>
    <row r="102" spans="11:20"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11:20"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1:20">
      <c r="K104" s="27"/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1:20">
      <c r="K105" s="27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11:20">
      <c r="K106" s="27"/>
      <c r="L106" s="27"/>
      <c r="M106" s="27"/>
      <c r="N106" s="27"/>
      <c r="O106" s="27"/>
      <c r="P106" s="27"/>
      <c r="Q106" s="27"/>
      <c r="R106" s="27"/>
      <c r="S106" s="27"/>
      <c r="T106" s="27"/>
    </row>
    <row r="107" spans="11:20"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11:20"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11:20"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11:20"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11:20"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11:20"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11:20"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11:20">
      <c r="K114" s="27"/>
      <c r="L114" s="27"/>
      <c r="M114" s="27"/>
      <c r="N114" s="27"/>
      <c r="O114" s="27"/>
      <c r="P114" s="27"/>
      <c r="Q114" s="27"/>
      <c r="R114" s="27"/>
      <c r="S114" s="27"/>
      <c r="T114" s="27"/>
    </row>
    <row r="115" spans="11:20">
      <c r="K115" s="27"/>
      <c r="L115" s="27"/>
      <c r="M115" s="27"/>
      <c r="N115" s="27"/>
      <c r="O115" s="27"/>
      <c r="P115" s="27"/>
      <c r="Q115" s="27"/>
      <c r="R115" s="27"/>
      <c r="S115" s="27"/>
      <c r="T115" s="27"/>
    </row>
    <row r="116" spans="11:20">
      <c r="K116" s="27"/>
      <c r="L116" s="27"/>
      <c r="M116" s="27"/>
      <c r="N116" s="27"/>
      <c r="O116" s="27"/>
      <c r="P116" s="27"/>
      <c r="Q116" s="27"/>
      <c r="R116" s="27"/>
      <c r="S116" s="27"/>
      <c r="T116" s="27"/>
    </row>
    <row r="117" spans="11:20"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11:20"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11:20"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11:20"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11:20"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11:20"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11:20"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11:20"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11:20"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11:20"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11:20"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11:20"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11:20"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11:20"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11:20"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11:20"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11:20"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11:20"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11:20"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11:20"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11:20"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11:20"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11:20"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11:20"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11:20"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11:20"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11:20"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11:20"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11:20"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11:20"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11:20"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11:20"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11:20"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11:20"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11:20"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11:20"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11:20"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11:20"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11:20"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11:20"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11:20"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11:20"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11:20"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11:20"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11:20"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11:20"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11:20"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11:20"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11:20"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11:20"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11:20"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11:20"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11:20"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11:20"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11:20"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11:20"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11:20"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11:20"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11:20"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11:20"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11:20"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11:20"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11:20"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11:20"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11:20"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11:20"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11:20"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11:20"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11:20"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11:20"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11:20"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11:20"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11:20"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11:20"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11:20"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11:20"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11:20"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11:20"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11:20"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11:20"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11:20"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11:20"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11:20"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11:20"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11:20">
      <c r="K201" s="27"/>
      <c r="L201" s="27"/>
      <c r="M201" s="27"/>
      <c r="N201" s="27"/>
      <c r="O201" s="27"/>
      <c r="P201" s="27"/>
      <c r="Q201" s="27"/>
      <c r="R201" s="27"/>
      <c r="S201" s="27"/>
      <c r="T201" s="27"/>
    </row>
    <row r="202" spans="11:20">
      <c r="K202" s="27"/>
      <c r="L202" s="27"/>
      <c r="M202" s="27"/>
      <c r="N202" s="27"/>
      <c r="O202" s="27"/>
      <c r="P202" s="27"/>
      <c r="Q202" s="27"/>
      <c r="R202" s="27"/>
      <c r="S202" s="27"/>
      <c r="T202" s="27"/>
    </row>
    <row r="203" spans="11:20">
      <c r="K203" s="27"/>
      <c r="L203" s="27"/>
      <c r="M203" s="27"/>
      <c r="N203" s="27"/>
      <c r="O203" s="27"/>
      <c r="P203" s="27"/>
      <c r="Q203" s="27"/>
      <c r="R203" s="27"/>
      <c r="S203" s="27"/>
      <c r="T203" s="27"/>
    </row>
    <row r="204" spans="11:20">
      <c r="K204" s="27"/>
      <c r="L204" s="27"/>
      <c r="M204" s="27"/>
      <c r="N204" s="27"/>
      <c r="O204" s="27"/>
      <c r="P204" s="27"/>
      <c r="Q204" s="27"/>
      <c r="R204" s="27"/>
      <c r="S204" s="27"/>
      <c r="T204" s="27"/>
    </row>
    <row r="205" spans="11:20">
      <c r="K205" s="27"/>
      <c r="L205" s="27"/>
      <c r="M205" s="27"/>
      <c r="N205" s="27"/>
      <c r="O205" s="27"/>
      <c r="P205" s="27"/>
      <c r="Q205" s="27"/>
      <c r="R205" s="27"/>
      <c r="S205" s="27"/>
      <c r="T205" s="27"/>
    </row>
    <row r="206" spans="11:20">
      <c r="K206" s="27"/>
      <c r="L206" s="27"/>
      <c r="M206" s="27"/>
      <c r="N206" s="27"/>
      <c r="O206" s="27"/>
      <c r="P206" s="27"/>
      <c r="Q206" s="27"/>
      <c r="R206" s="27"/>
      <c r="S206" s="27"/>
      <c r="T206" s="27"/>
    </row>
    <row r="207" spans="11:20">
      <c r="K207" s="27"/>
      <c r="L207" s="27"/>
      <c r="M207" s="27"/>
      <c r="N207" s="27"/>
      <c r="O207" s="27"/>
      <c r="P207" s="27"/>
      <c r="Q207" s="27"/>
      <c r="R207" s="27"/>
      <c r="S207" s="27"/>
      <c r="T207" s="27"/>
    </row>
    <row r="208" spans="11:20">
      <c r="K208" s="27"/>
      <c r="L208" s="27"/>
      <c r="M208" s="27"/>
      <c r="N208" s="27"/>
      <c r="O208" s="27"/>
      <c r="P208" s="27"/>
      <c r="Q208" s="27"/>
      <c r="R208" s="27"/>
      <c r="S208" s="27"/>
      <c r="T208" s="27"/>
    </row>
    <row r="209" spans="11:20">
      <c r="K209" s="27"/>
      <c r="L209" s="27"/>
      <c r="M209" s="27"/>
      <c r="N209" s="27"/>
      <c r="O209" s="27"/>
      <c r="P209" s="27"/>
      <c r="Q209" s="27"/>
      <c r="R209" s="27"/>
      <c r="S209" s="27"/>
      <c r="T209" s="27"/>
    </row>
    <row r="210" spans="11:20">
      <c r="K210" s="27"/>
      <c r="L210" s="27"/>
      <c r="M210" s="27"/>
      <c r="N210" s="27"/>
      <c r="O210" s="27"/>
      <c r="P210" s="27"/>
      <c r="Q210" s="27"/>
      <c r="R210" s="27"/>
      <c r="S210" s="27"/>
      <c r="T210" s="27"/>
    </row>
    <row r="211" spans="11:20">
      <c r="K211" s="27"/>
      <c r="L211" s="27"/>
      <c r="M211" s="27"/>
      <c r="N211" s="27"/>
      <c r="O211" s="27"/>
      <c r="P211" s="27"/>
      <c r="Q211" s="27"/>
      <c r="R211" s="27"/>
      <c r="S211" s="27"/>
      <c r="T211" s="27"/>
    </row>
    <row r="212" spans="11:20">
      <c r="K212" s="27"/>
      <c r="L212" s="27"/>
      <c r="M212" s="27"/>
      <c r="N212" s="27"/>
      <c r="O212" s="27"/>
      <c r="P212" s="27"/>
      <c r="Q212" s="27"/>
      <c r="R212" s="27"/>
      <c r="S212" s="27"/>
      <c r="T212" s="27"/>
    </row>
    <row r="213" spans="11:20">
      <c r="K213" s="27"/>
      <c r="L213" s="27"/>
      <c r="M213" s="27"/>
      <c r="N213" s="27"/>
      <c r="O213" s="27"/>
      <c r="P213" s="27"/>
      <c r="Q213" s="27"/>
      <c r="R213" s="27"/>
      <c r="S213" s="27"/>
      <c r="T213" s="27"/>
    </row>
    <row r="214" spans="11:20">
      <c r="K214" s="27"/>
      <c r="L214" s="27"/>
      <c r="M214" s="27"/>
      <c r="N214" s="27"/>
      <c r="O214" s="27"/>
      <c r="P214" s="27"/>
      <c r="Q214" s="27"/>
      <c r="R214" s="27"/>
      <c r="S214" s="27"/>
      <c r="T214" s="27"/>
    </row>
    <row r="215" spans="11:20">
      <c r="K215" s="27"/>
      <c r="L215" s="27"/>
      <c r="M215" s="27"/>
      <c r="N215" s="27"/>
      <c r="O215" s="27"/>
      <c r="P215" s="27"/>
      <c r="Q215" s="27"/>
      <c r="R215" s="27"/>
      <c r="S215" s="27"/>
      <c r="T215" s="27"/>
    </row>
    <row r="216" spans="11:20">
      <c r="K216" s="27"/>
      <c r="L216" s="27"/>
      <c r="M216" s="27"/>
      <c r="N216" s="27"/>
      <c r="O216" s="27"/>
      <c r="P216" s="27"/>
      <c r="Q216" s="27"/>
      <c r="R216" s="27"/>
      <c r="S216" s="27"/>
      <c r="T216" s="27"/>
    </row>
    <row r="217" spans="11:20">
      <c r="K217" s="27"/>
      <c r="L217" s="27"/>
      <c r="M217" s="27"/>
      <c r="N217" s="27"/>
      <c r="O217" s="27"/>
      <c r="P217" s="27"/>
      <c r="Q217" s="27"/>
      <c r="R217" s="27"/>
      <c r="S217" s="27"/>
      <c r="T217" s="27"/>
    </row>
    <row r="218" spans="11:20">
      <c r="K218" s="27"/>
      <c r="L218" s="27"/>
      <c r="M218" s="27"/>
      <c r="N218" s="27"/>
      <c r="O218" s="27"/>
      <c r="P218" s="27"/>
      <c r="Q218" s="27"/>
      <c r="R218" s="27"/>
      <c r="S218" s="27"/>
      <c r="T218" s="27"/>
    </row>
    <row r="219" spans="11:20">
      <c r="K219" s="27"/>
      <c r="L219" s="27"/>
      <c r="M219" s="27"/>
      <c r="N219" s="27"/>
      <c r="O219" s="27"/>
      <c r="P219" s="27"/>
      <c r="Q219" s="27"/>
      <c r="R219" s="27"/>
      <c r="S219" s="27"/>
      <c r="T219" s="27"/>
    </row>
    <row r="220" spans="11:20">
      <c r="K220" s="27"/>
      <c r="L220" s="27"/>
      <c r="M220" s="27"/>
      <c r="N220" s="27"/>
      <c r="O220" s="27"/>
      <c r="P220" s="27"/>
      <c r="Q220" s="27"/>
      <c r="R220" s="27"/>
      <c r="S220" s="27"/>
      <c r="T220" s="27"/>
    </row>
    <row r="221" spans="11:20">
      <c r="K221" s="27"/>
      <c r="L221" s="27"/>
      <c r="M221" s="27"/>
      <c r="N221" s="27"/>
      <c r="O221" s="27"/>
      <c r="P221" s="27"/>
      <c r="Q221" s="27"/>
      <c r="R221" s="27"/>
      <c r="S221" s="27"/>
      <c r="T221" s="27"/>
    </row>
    <row r="222" spans="11:20">
      <c r="K222" s="27"/>
      <c r="L222" s="27"/>
      <c r="M222" s="27"/>
      <c r="N222" s="27"/>
      <c r="O222" s="27"/>
      <c r="P222" s="27"/>
      <c r="Q222" s="27"/>
      <c r="R222" s="27"/>
      <c r="S222" s="27"/>
      <c r="T222" s="27"/>
    </row>
    <row r="223" spans="11:20">
      <c r="K223" s="27"/>
      <c r="L223" s="27"/>
      <c r="M223" s="27"/>
      <c r="N223" s="27"/>
      <c r="O223" s="27"/>
      <c r="P223" s="27"/>
      <c r="Q223" s="27"/>
      <c r="R223" s="27"/>
      <c r="S223" s="27"/>
      <c r="T223" s="27"/>
    </row>
    <row r="224" spans="11:20">
      <c r="K224" s="27"/>
      <c r="L224" s="27"/>
      <c r="M224" s="27"/>
      <c r="N224" s="27"/>
      <c r="O224" s="27"/>
      <c r="P224" s="27"/>
      <c r="Q224" s="27"/>
      <c r="R224" s="27"/>
      <c r="S224" s="27"/>
      <c r="T224" s="27"/>
    </row>
    <row r="225" spans="11:20">
      <c r="K225" s="27"/>
      <c r="L225" s="27"/>
      <c r="M225" s="27"/>
      <c r="N225" s="27"/>
      <c r="O225" s="27"/>
      <c r="P225" s="27"/>
      <c r="Q225" s="27"/>
      <c r="R225" s="27"/>
      <c r="S225" s="27"/>
      <c r="T225" s="27"/>
    </row>
    <row r="226" spans="11:20">
      <c r="K226" s="27"/>
      <c r="L226" s="27"/>
      <c r="M226" s="27"/>
      <c r="N226" s="27"/>
      <c r="O226" s="27"/>
      <c r="P226" s="27"/>
      <c r="Q226" s="27"/>
      <c r="R226" s="27"/>
      <c r="S226" s="27"/>
      <c r="T226" s="27"/>
    </row>
    <row r="227" spans="11:20">
      <c r="K227" s="27"/>
      <c r="L227" s="27"/>
      <c r="M227" s="27"/>
      <c r="N227" s="27"/>
      <c r="O227" s="27"/>
      <c r="P227" s="27"/>
      <c r="Q227" s="27"/>
      <c r="R227" s="27"/>
      <c r="S227" s="27"/>
      <c r="T227" s="27"/>
    </row>
    <row r="228" spans="11:20">
      <c r="K228" s="27"/>
      <c r="L228" s="27"/>
      <c r="M228" s="27"/>
      <c r="N228" s="27"/>
      <c r="O228" s="27"/>
      <c r="P228" s="27"/>
      <c r="Q228" s="27"/>
      <c r="R228" s="27"/>
      <c r="S228" s="27"/>
      <c r="T228" s="27"/>
    </row>
    <row r="229" spans="11:20">
      <c r="K229" s="27"/>
      <c r="L229" s="27"/>
      <c r="M229" s="27"/>
      <c r="N229" s="27"/>
      <c r="O229" s="27"/>
      <c r="P229" s="27"/>
      <c r="Q229" s="27"/>
      <c r="R229" s="27"/>
      <c r="S229" s="27"/>
      <c r="T229" s="27"/>
    </row>
    <row r="230" spans="11:20">
      <c r="K230" s="27"/>
      <c r="L230" s="27"/>
      <c r="M230" s="27"/>
      <c r="N230" s="27"/>
      <c r="O230" s="27"/>
      <c r="P230" s="27"/>
      <c r="Q230" s="27"/>
      <c r="R230" s="27"/>
      <c r="S230" s="27"/>
      <c r="T230" s="27"/>
    </row>
    <row r="231" spans="11:20">
      <c r="K231" s="27"/>
      <c r="L231" s="27"/>
      <c r="M231" s="27"/>
      <c r="N231" s="27"/>
      <c r="O231" s="27"/>
      <c r="P231" s="27"/>
      <c r="Q231" s="27"/>
      <c r="R231" s="27"/>
      <c r="S231" s="27"/>
      <c r="T231" s="27"/>
    </row>
    <row r="232" spans="11:20">
      <c r="K232" s="27"/>
      <c r="L232" s="27"/>
      <c r="M232" s="27"/>
      <c r="N232" s="27"/>
      <c r="O232" s="27"/>
      <c r="P232" s="27"/>
      <c r="Q232" s="27"/>
      <c r="R232" s="27"/>
      <c r="S232" s="27"/>
      <c r="T232" s="27"/>
    </row>
  </sheetData>
  <mergeCells count="13">
    <mergeCell ref="D2:J3"/>
    <mergeCell ref="H43:I43"/>
    <mergeCell ref="H48:I48"/>
    <mergeCell ref="K4:M4"/>
    <mergeCell ref="O4:Q4"/>
    <mergeCell ref="D4:J4"/>
    <mergeCell ref="D5:D6"/>
    <mergeCell ref="E5:E6"/>
    <mergeCell ref="F5:F6"/>
    <mergeCell ref="G5:G6"/>
    <mergeCell ref="I5:I6"/>
    <mergeCell ref="J5:J6"/>
    <mergeCell ref="H5:H6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79"/>
  <sheetViews>
    <sheetView topLeftCell="A21" zoomScaleNormal="100" workbookViewId="0">
      <selection activeCell="H39" sqref="H39"/>
    </sheetView>
  </sheetViews>
  <sheetFormatPr defaultColWidth="8.7109375" defaultRowHeight="15"/>
  <cols>
    <col min="4" max="4" width="6" style="1" customWidth="1"/>
    <col min="5" max="5" width="21.42578125" customWidth="1"/>
    <col min="6" max="6" width="10.5703125" customWidth="1"/>
    <col min="8" max="8" width="11.28515625" customWidth="1"/>
    <col min="9" max="9" width="11.5703125" customWidth="1"/>
    <col min="10" max="10" width="13.5703125" customWidth="1"/>
    <col min="11" max="11" width="12.7109375" customWidth="1"/>
    <col min="12" max="12" width="14.42578125" customWidth="1"/>
    <col min="13" max="13" width="17.7109375" customWidth="1"/>
    <col min="15" max="15" width="13.5703125" customWidth="1"/>
    <col min="16" max="16" width="14.85546875" customWidth="1"/>
    <col min="17" max="17" width="16.5703125" customWidth="1"/>
  </cols>
  <sheetData>
    <row r="1" spans="1:21" ht="15.75" thickBot="1">
      <c r="I1" s="95">
        <v>300</v>
      </c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15" customHeight="1">
      <c r="A2" s="47" t="s">
        <v>203</v>
      </c>
      <c r="B2" s="5"/>
      <c r="C2" s="5"/>
      <c r="D2" s="115" t="s">
        <v>215</v>
      </c>
      <c r="E2" s="116"/>
      <c r="F2" s="116"/>
      <c r="G2" s="116"/>
      <c r="H2" s="116"/>
      <c r="I2" s="116"/>
      <c r="J2" s="116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6.25" customHeight="1" thickBot="1">
      <c r="D3" s="118"/>
      <c r="E3" s="119"/>
      <c r="F3" s="119"/>
      <c r="G3" s="119"/>
      <c r="H3" s="119"/>
      <c r="I3" s="119"/>
      <c r="J3" s="119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7" customHeight="1">
      <c r="D4" s="129" t="s">
        <v>220</v>
      </c>
      <c r="E4" s="130"/>
      <c r="F4" s="130"/>
      <c r="G4" s="130"/>
      <c r="H4" s="130"/>
      <c r="I4" s="130"/>
      <c r="J4" s="130"/>
      <c r="K4" s="107"/>
      <c r="L4" s="107"/>
      <c r="M4" s="107"/>
      <c r="N4" s="27"/>
      <c r="O4" s="107"/>
      <c r="P4" s="107"/>
      <c r="Q4" s="107"/>
      <c r="R4" s="27"/>
      <c r="S4" s="27"/>
      <c r="T4" s="27"/>
      <c r="U4" s="27"/>
    </row>
    <row r="5" spans="1:21" ht="22.9" customHeight="1">
      <c r="D5" s="111" t="s">
        <v>0</v>
      </c>
      <c r="E5" s="112" t="s">
        <v>1</v>
      </c>
      <c r="F5" s="112" t="s">
        <v>2</v>
      </c>
      <c r="G5" s="112" t="s">
        <v>183</v>
      </c>
      <c r="H5" s="113" t="s">
        <v>184</v>
      </c>
      <c r="I5" s="113" t="s">
        <v>185</v>
      </c>
      <c r="J5" s="125" t="s">
        <v>219</v>
      </c>
      <c r="K5" s="34"/>
      <c r="L5" s="34"/>
      <c r="M5" s="34"/>
      <c r="N5" s="27"/>
      <c r="O5" s="34"/>
      <c r="P5" s="34"/>
      <c r="Q5" s="34"/>
      <c r="R5" s="27"/>
      <c r="S5" s="27"/>
      <c r="T5" s="27"/>
      <c r="U5" s="27"/>
    </row>
    <row r="6" spans="1:21" ht="33" customHeight="1">
      <c r="D6" s="111"/>
      <c r="E6" s="112"/>
      <c r="F6" s="112"/>
      <c r="G6" s="112"/>
      <c r="H6" s="113"/>
      <c r="I6" s="113"/>
      <c r="J6" s="125" t="s">
        <v>3</v>
      </c>
      <c r="K6" s="35"/>
      <c r="L6" s="34"/>
      <c r="M6" s="34"/>
      <c r="N6" s="27"/>
      <c r="O6" s="35"/>
      <c r="P6" s="34"/>
      <c r="Q6" s="34"/>
      <c r="R6" s="27"/>
      <c r="S6" s="27"/>
      <c r="T6" s="27"/>
      <c r="U6" s="27"/>
    </row>
    <row r="7" spans="1:21">
      <c r="D7" s="9">
        <v>1</v>
      </c>
      <c r="E7" s="6" t="s">
        <v>99</v>
      </c>
      <c r="F7" s="7" t="s">
        <v>6</v>
      </c>
      <c r="G7" s="8">
        <v>35</v>
      </c>
      <c r="H7" s="8"/>
      <c r="I7" s="8">
        <v>0</v>
      </c>
      <c r="J7" s="55">
        <f t="shared" ref="J7:J39" si="0">(SUM(G7*H7))</f>
        <v>0</v>
      </c>
      <c r="K7" s="35"/>
      <c r="L7" s="34"/>
      <c r="M7" s="34"/>
      <c r="N7" s="27"/>
      <c r="O7" s="35"/>
      <c r="P7" s="34"/>
      <c r="Q7" s="34"/>
      <c r="R7" s="27"/>
      <c r="S7" s="27"/>
      <c r="T7" s="27"/>
      <c r="U7" s="27"/>
    </row>
    <row r="8" spans="1:21" ht="26.25">
      <c r="D8" s="9">
        <v>2</v>
      </c>
      <c r="E8" s="16" t="s">
        <v>100</v>
      </c>
      <c r="F8" s="7" t="s">
        <v>6</v>
      </c>
      <c r="G8" s="8">
        <v>15</v>
      </c>
      <c r="H8" s="8"/>
      <c r="I8" s="8">
        <v>0</v>
      </c>
      <c r="J8" s="55">
        <f t="shared" si="0"/>
        <v>0</v>
      </c>
      <c r="K8" s="35"/>
      <c r="L8" s="34"/>
      <c r="M8" s="34"/>
      <c r="N8" s="27"/>
      <c r="O8" s="35"/>
      <c r="P8" s="34"/>
      <c r="Q8" s="34"/>
      <c r="R8" s="27"/>
      <c r="S8" s="27"/>
      <c r="T8" s="27"/>
      <c r="U8" s="27"/>
    </row>
    <row r="9" spans="1:21">
      <c r="D9" s="9">
        <v>3</v>
      </c>
      <c r="E9" s="18" t="s">
        <v>101</v>
      </c>
      <c r="F9" s="7" t="s">
        <v>6</v>
      </c>
      <c r="G9" s="8">
        <v>53</v>
      </c>
      <c r="H9" s="8"/>
      <c r="I9" s="8">
        <v>0</v>
      </c>
      <c r="J9" s="55">
        <f t="shared" si="0"/>
        <v>0</v>
      </c>
      <c r="K9" s="35"/>
      <c r="L9" s="34"/>
      <c r="M9" s="34"/>
      <c r="N9" s="27"/>
      <c r="O9" s="35"/>
      <c r="P9" s="34"/>
      <c r="Q9" s="34"/>
      <c r="R9" s="27"/>
      <c r="S9" s="27"/>
      <c r="T9" s="27"/>
      <c r="U9" s="27"/>
    </row>
    <row r="10" spans="1:21">
      <c r="D10" s="9">
        <v>4</v>
      </c>
      <c r="E10" s="6" t="s">
        <v>102</v>
      </c>
      <c r="F10" s="7" t="s">
        <v>6</v>
      </c>
      <c r="G10" s="8">
        <v>87</v>
      </c>
      <c r="H10" s="8"/>
      <c r="I10" s="8">
        <v>0</v>
      </c>
      <c r="J10" s="55">
        <f t="shared" si="0"/>
        <v>0</v>
      </c>
      <c r="K10" s="36"/>
      <c r="L10" s="34"/>
      <c r="M10" s="34"/>
      <c r="N10" s="27"/>
      <c r="O10" s="36"/>
      <c r="P10" s="34"/>
      <c r="Q10" s="34"/>
      <c r="R10" s="27"/>
      <c r="S10" s="27"/>
      <c r="T10" s="27"/>
      <c r="U10" s="27"/>
    </row>
    <row r="11" spans="1:21">
      <c r="D11" s="9">
        <v>5</v>
      </c>
      <c r="E11" s="6" t="s">
        <v>103</v>
      </c>
      <c r="F11" s="7" t="s">
        <v>6</v>
      </c>
      <c r="G11" s="8">
        <v>55</v>
      </c>
      <c r="H11" s="8"/>
      <c r="I11" s="8">
        <v>0</v>
      </c>
      <c r="J11" s="55">
        <f t="shared" si="0"/>
        <v>0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>
      <c r="D12" s="9">
        <v>6</v>
      </c>
      <c r="E12" s="6" t="s">
        <v>104</v>
      </c>
      <c r="F12" s="7" t="s">
        <v>6</v>
      </c>
      <c r="G12" s="8">
        <v>125</v>
      </c>
      <c r="H12" s="8"/>
      <c r="I12" s="8">
        <v>0</v>
      </c>
      <c r="J12" s="55">
        <f t="shared" si="0"/>
        <v>0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26.25">
      <c r="D13" s="9">
        <v>7</v>
      </c>
      <c r="E13" s="16" t="s">
        <v>105</v>
      </c>
      <c r="F13" s="7" t="s">
        <v>6</v>
      </c>
      <c r="G13" s="8">
        <v>60</v>
      </c>
      <c r="H13" s="8"/>
      <c r="I13" s="8">
        <v>0</v>
      </c>
      <c r="J13" s="55">
        <f t="shared" si="0"/>
        <v>0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26.25">
      <c r="D14" s="9">
        <v>8</v>
      </c>
      <c r="E14" s="16" t="s">
        <v>106</v>
      </c>
      <c r="F14" s="7" t="s">
        <v>6</v>
      </c>
      <c r="G14" s="8">
        <v>137</v>
      </c>
      <c r="H14" s="8"/>
      <c r="I14" s="8">
        <v>0</v>
      </c>
      <c r="J14" s="55">
        <f t="shared" si="0"/>
        <v>0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26.25">
      <c r="D15" s="9">
        <v>9</v>
      </c>
      <c r="E15" s="16" t="s">
        <v>107</v>
      </c>
      <c r="F15" s="7" t="s">
        <v>6</v>
      </c>
      <c r="G15" s="8">
        <v>110</v>
      </c>
      <c r="H15" s="8"/>
      <c r="I15" s="8">
        <v>0</v>
      </c>
      <c r="J15" s="55">
        <f t="shared" si="0"/>
        <v>0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>
      <c r="D16" s="9">
        <v>10</v>
      </c>
      <c r="E16" s="6" t="s">
        <v>108</v>
      </c>
      <c r="F16" s="7" t="s">
        <v>6</v>
      </c>
      <c r="G16" s="8">
        <v>57</v>
      </c>
      <c r="H16" s="8"/>
      <c r="I16" s="8">
        <v>0</v>
      </c>
      <c r="J16" s="55">
        <f t="shared" si="0"/>
        <v>0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4:21">
      <c r="D17" s="9">
        <v>11</v>
      </c>
      <c r="E17" s="6" t="s">
        <v>109</v>
      </c>
      <c r="F17" s="7" t="s">
        <v>6</v>
      </c>
      <c r="G17" s="99">
        <v>80</v>
      </c>
      <c r="H17" s="8"/>
      <c r="I17" s="8">
        <v>0</v>
      </c>
      <c r="J17" s="55">
        <f t="shared" si="0"/>
        <v>0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4:21">
      <c r="D18" s="9">
        <v>12</v>
      </c>
      <c r="E18" s="6" t="s">
        <v>110</v>
      </c>
      <c r="F18" s="7" t="s">
        <v>6</v>
      </c>
      <c r="G18" s="8">
        <v>52</v>
      </c>
      <c r="H18" s="8"/>
      <c r="I18" s="8">
        <v>0</v>
      </c>
      <c r="J18" s="55">
        <f t="shared" si="0"/>
        <v>0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4:21" ht="26.25">
      <c r="D19" s="9">
        <v>13</v>
      </c>
      <c r="E19" s="16" t="s">
        <v>111</v>
      </c>
      <c r="F19" s="7" t="s">
        <v>6</v>
      </c>
      <c r="G19" s="8">
        <v>100</v>
      </c>
      <c r="H19" s="8"/>
      <c r="I19" s="8">
        <v>0</v>
      </c>
      <c r="J19" s="55">
        <f t="shared" si="0"/>
        <v>0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4:21" ht="26.25">
      <c r="D20" s="9">
        <v>14</v>
      </c>
      <c r="E20" s="16" t="s">
        <v>112</v>
      </c>
      <c r="F20" s="7" t="s">
        <v>6</v>
      </c>
      <c r="G20" s="8">
        <v>47</v>
      </c>
      <c r="H20" s="8"/>
      <c r="I20" s="8">
        <v>0</v>
      </c>
      <c r="J20" s="55">
        <f t="shared" si="0"/>
        <v>0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4:21" ht="26.25">
      <c r="D21" s="9">
        <v>15</v>
      </c>
      <c r="E21" s="16" t="s">
        <v>113</v>
      </c>
      <c r="F21" s="7" t="s">
        <v>6</v>
      </c>
      <c r="G21" s="8">
        <v>57</v>
      </c>
      <c r="H21" s="8"/>
      <c r="I21" s="8">
        <v>0</v>
      </c>
      <c r="J21" s="55">
        <f t="shared" si="0"/>
        <v>0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4:21">
      <c r="D22" s="9">
        <v>16</v>
      </c>
      <c r="E22" s="6" t="s">
        <v>114</v>
      </c>
      <c r="F22" s="7" t="s">
        <v>6</v>
      </c>
      <c r="G22" s="8">
        <v>37</v>
      </c>
      <c r="H22" s="8"/>
      <c r="I22" s="8">
        <v>0</v>
      </c>
      <c r="J22" s="55">
        <f t="shared" si="0"/>
        <v>0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4:21">
      <c r="D23" s="9">
        <v>17</v>
      </c>
      <c r="E23" s="6" t="s">
        <v>115</v>
      </c>
      <c r="F23" s="7" t="s">
        <v>6</v>
      </c>
      <c r="G23" s="8">
        <v>67</v>
      </c>
      <c r="H23" s="8"/>
      <c r="I23" s="8">
        <v>0</v>
      </c>
      <c r="J23" s="55">
        <f t="shared" si="0"/>
        <v>0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4:21">
      <c r="D24" s="9">
        <v>18</v>
      </c>
      <c r="E24" s="6" t="s">
        <v>116</v>
      </c>
      <c r="F24" s="7" t="s">
        <v>6</v>
      </c>
      <c r="G24" s="8">
        <v>187</v>
      </c>
      <c r="H24" s="8"/>
      <c r="I24" s="8">
        <v>0</v>
      </c>
      <c r="J24" s="55">
        <f t="shared" si="0"/>
        <v>0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4:21">
      <c r="D25" s="9">
        <v>19</v>
      </c>
      <c r="E25" s="6" t="s">
        <v>117</v>
      </c>
      <c r="F25" s="7" t="s">
        <v>6</v>
      </c>
      <c r="G25" s="8">
        <v>6</v>
      </c>
      <c r="H25" s="8"/>
      <c r="I25" s="8">
        <v>0</v>
      </c>
      <c r="J25" s="55">
        <f t="shared" si="0"/>
        <v>0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4:21">
      <c r="D26" s="9">
        <v>20</v>
      </c>
      <c r="E26" s="6" t="s">
        <v>118</v>
      </c>
      <c r="F26" s="7" t="s">
        <v>6</v>
      </c>
      <c r="G26" s="8">
        <v>27</v>
      </c>
      <c r="H26" s="8"/>
      <c r="I26" s="8">
        <v>0</v>
      </c>
      <c r="J26" s="55">
        <f t="shared" si="0"/>
        <v>0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4:21" ht="26.25">
      <c r="D27" s="9">
        <v>21</v>
      </c>
      <c r="E27" s="16" t="s">
        <v>119</v>
      </c>
      <c r="F27" s="7" t="s">
        <v>6</v>
      </c>
      <c r="G27" s="8">
        <v>415</v>
      </c>
      <c r="H27" s="8"/>
      <c r="I27" s="8">
        <v>0</v>
      </c>
      <c r="J27" s="55">
        <f t="shared" si="0"/>
        <v>0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4:21">
      <c r="D28" s="9">
        <v>22</v>
      </c>
      <c r="E28" s="6" t="s">
        <v>120</v>
      </c>
      <c r="F28" s="7" t="s">
        <v>6</v>
      </c>
      <c r="G28" s="8">
        <v>22</v>
      </c>
      <c r="H28" s="8"/>
      <c r="I28" s="8">
        <v>0</v>
      </c>
      <c r="J28" s="55">
        <f t="shared" si="0"/>
        <v>0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4:21">
      <c r="D29" s="9">
        <v>23</v>
      </c>
      <c r="E29" s="6" t="s">
        <v>121</v>
      </c>
      <c r="F29" s="7" t="s">
        <v>6</v>
      </c>
      <c r="G29" s="8">
        <v>45</v>
      </c>
      <c r="H29" s="8"/>
      <c r="I29" s="8">
        <v>0</v>
      </c>
      <c r="J29" s="55">
        <f t="shared" si="0"/>
        <v>0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4:21">
      <c r="D30" s="9">
        <v>24</v>
      </c>
      <c r="E30" s="6" t="s">
        <v>122</v>
      </c>
      <c r="F30" s="7" t="s">
        <v>6</v>
      </c>
      <c r="G30" s="8">
        <v>32</v>
      </c>
      <c r="H30" s="8"/>
      <c r="I30" s="8">
        <v>0</v>
      </c>
      <c r="J30" s="55">
        <f t="shared" si="0"/>
        <v>0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4:21">
      <c r="D31" s="9">
        <v>25</v>
      </c>
      <c r="E31" s="6" t="s">
        <v>123</v>
      </c>
      <c r="F31" s="7" t="s">
        <v>6</v>
      </c>
      <c r="G31" s="8">
        <v>35</v>
      </c>
      <c r="H31" s="8"/>
      <c r="I31" s="8">
        <v>0</v>
      </c>
      <c r="J31" s="55">
        <f t="shared" si="0"/>
        <v>0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4:21">
      <c r="D32" s="9">
        <v>26</v>
      </c>
      <c r="E32" s="6" t="s">
        <v>124</v>
      </c>
      <c r="F32" s="7" t="s">
        <v>6</v>
      </c>
      <c r="G32" s="8">
        <v>35</v>
      </c>
      <c r="H32" s="8"/>
      <c r="I32" s="8">
        <v>0</v>
      </c>
      <c r="J32" s="55">
        <f t="shared" si="0"/>
        <v>0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4:21">
      <c r="D33" s="9">
        <v>27</v>
      </c>
      <c r="E33" s="6" t="s">
        <v>125</v>
      </c>
      <c r="F33" s="7" t="s">
        <v>6</v>
      </c>
      <c r="G33" s="8">
        <v>72</v>
      </c>
      <c r="H33" s="8"/>
      <c r="I33" s="8">
        <v>0</v>
      </c>
      <c r="J33" s="55">
        <f t="shared" si="0"/>
        <v>0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4:21">
      <c r="D34" s="9">
        <v>28</v>
      </c>
      <c r="E34" s="6" t="s">
        <v>126</v>
      </c>
      <c r="F34" s="7" t="s">
        <v>6</v>
      </c>
      <c r="G34" s="8">
        <v>5</v>
      </c>
      <c r="H34" s="8"/>
      <c r="I34" s="8">
        <v>0</v>
      </c>
      <c r="J34" s="55">
        <f t="shared" si="0"/>
        <v>0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4:21">
      <c r="D35" s="9">
        <v>29</v>
      </c>
      <c r="E35" s="6" t="s">
        <v>127</v>
      </c>
      <c r="F35" s="7" t="s">
        <v>6</v>
      </c>
      <c r="G35" s="8">
        <v>45</v>
      </c>
      <c r="H35" s="8"/>
      <c r="I35" s="8">
        <v>0</v>
      </c>
      <c r="J35" s="55">
        <f t="shared" si="0"/>
        <v>0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4:21">
      <c r="D36" s="9">
        <v>30</v>
      </c>
      <c r="E36" s="6" t="s">
        <v>128</v>
      </c>
      <c r="F36" s="7" t="s">
        <v>6</v>
      </c>
      <c r="G36" s="8">
        <v>42</v>
      </c>
      <c r="H36" s="8"/>
      <c r="I36" s="8">
        <v>0</v>
      </c>
      <c r="J36" s="55">
        <f t="shared" si="0"/>
        <v>0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4:21" ht="26.25">
      <c r="D37" s="9">
        <v>31</v>
      </c>
      <c r="E37" s="19" t="s">
        <v>129</v>
      </c>
      <c r="F37" s="7" t="s">
        <v>6</v>
      </c>
      <c r="G37" s="8">
        <v>50</v>
      </c>
      <c r="H37" s="8"/>
      <c r="I37" s="8">
        <v>0</v>
      </c>
      <c r="J37" s="55">
        <f t="shared" si="0"/>
        <v>0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4:21" ht="26.25">
      <c r="D38" s="9">
        <v>32</v>
      </c>
      <c r="E38" s="16" t="s">
        <v>130</v>
      </c>
      <c r="F38" s="7" t="s">
        <v>6</v>
      </c>
      <c r="G38" s="8">
        <v>13</v>
      </c>
      <c r="H38" s="8"/>
      <c r="I38" s="8">
        <v>0</v>
      </c>
      <c r="J38" s="55">
        <f t="shared" si="0"/>
        <v>0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4:21" ht="16.350000000000001" customHeight="1" thickBot="1">
      <c r="D39" s="11">
        <v>33</v>
      </c>
      <c r="E39" s="12" t="s">
        <v>131</v>
      </c>
      <c r="F39" s="13" t="s">
        <v>6</v>
      </c>
      <c r="G39" s="14">
        <v>82</v>
      </c>
      <c r="H39" s="14"/>
      <c r="I39" s="8">
        <v>0</v>
      </c>
      <c r="J39" s="55">
        <f t="shared" si="0"/>
        <v>0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4:21" ht="15.75" thickBot="1">
      <c r="H40" s="128" t="s">
        <v>142</v>
      </c>
      <c r="I40" s="122"/>
      <c r="J40" s="82">
        <f>SUM(J7:J39)</f>
        <v>0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4:21">
      <c r="H41" s="38" t="s">
        <v>187</v>
      </c>
      <c r="I41" s="43">
        <v>0</v>
      </c>
      <c r="J41" s="61">
        <f>(J39+J38+J37+J36+J35+J34+J33+J32+J31+J30+J29+J28+J27+J26+J25+J24+J23+J22+J21+J20+J19+J18+J17+J16+J15+J14+J13+J12+J11+J10+J9+J8+J7)</f>
        <v>0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4:21">
      <c r="H42" s="38"/>
      <c r="I42" s="44">
        <v>0.05</v>
      </c>
      <c r="J42" s="64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4:21">
      <c r="H43" s="38"/>
      <c r="I43" s="44">
        <v>0.08</v>
      </c>
      <c r="J43" s="64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4:21" ht="15.75" thickBot="1">
      <c r="H44" s="38"/>
      <c r="I44" s="45">
        <v>0.23</v>
      </c>
      <c r="J44" s="70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4:21" ht="15.75" thickBot="1">
      <c r="H45" s="128" t="s">
        <v>143</v>
      </c>
      <c r="I45" s="122"/>
      <c r="J45" s="41">
        <f>SUM(J41:J44)</f>
        <v>0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4:21"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4:21"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4:21"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1:21"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1:21"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1:21"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1:21"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1:21"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1:21"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1:21"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1:21"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1:21"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1:21"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1:21"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1:21"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1:21"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1:21"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1:21"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1:21"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1:21"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1:21"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11:21"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11:21"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11:21"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11:21"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1:21"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1:21"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1:21"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1:21"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1:21"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1:21"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1:21"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1:21"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spans="11:21"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spans="11:21"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</row>
    <row r="81" spans="11:21"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11:21"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1:21"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1:21"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1:21"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1:21"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11:21"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1:21"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1:21"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1:21"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1:21"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1:21"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1:21"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1:21"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1:21"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1:21"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1:21"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1:21"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1:21"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1:21"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1:21"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1:21"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1:21"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1:21"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1:21"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1:21"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1:21"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1:21"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1:21"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1:21"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1:21"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1:21"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1:21"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1:21"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1:21"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1:21"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1:21"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1:21"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1:21"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1:21"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1:21"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1:21"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1:21"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1:21"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1:21"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1:21"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1:21"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1:21"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1:21"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1:21"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1:21"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1:21"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1:21"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1:21"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1:21"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1:21"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1:21"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1:21"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1:21"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1:21"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1:21"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1:21"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1:21"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1:21"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1:21"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1:21"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1:21"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1:21"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1:21"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1:21"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1:21"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1:21"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1:21"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1:21"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1:21"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1:21"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1:21"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1:21"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1:21"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1:21"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1:21"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1:21"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1:21"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1:21"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1:21"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1:21"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1:21"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1:21"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1:21"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1:21"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1:21"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1:21"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1:21"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1:21"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1:21"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1:21"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1:21"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1:21"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1:21"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</sheetData>
  <mergeCells count="13">
    <mergeCell ref="H40:I40"/>
    <mergeCell ref="H45:I45"/>
    <mergeCell ref="D2:J3"/>
    <mergeCell ref="K4:M4"/>
    <mergeCell ref="O4:Q4"/>
    <mergeCell ref="D5:D6"/>
    <mergeCell ref="E5:E6"/>
    <mergeCell ref="F5:F6"/>
    <mergeCell ref="G5:G6"/>
    <mergeCell ref="H5:H6"/>
    <mergeCell ref="I5:I6"/>
    <mergeCell ref="J5:J6"/>
    <mergeCell ref="D4:J4"/>
  </mergeCells>
  <pageMargins left="0.7" right="0.7" top="0.75" bottom="0.75" header="0.511811023622047" footer="0.511811023622047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33"/>
  <sheetViews>
    <sheetView topLeftCell="A15" zoomScaleNormal="100" workbookViewId="0">
      <selection activeCell="B11" sqref="B11"/>
    </sheetView>
  </sheetViews>
  <sheetFormatPr defaultColWidth="8.7109375" defaultRowHeight="15"/>
  <cols>
    <col min="4" max="4" width="6" style="1" customWidth="1"/>
    <col min="5" max="5" width="25.7109375" customWidth="1"/>
    <col min="6" max="6" width="9.42578125" customWidth="1"/>
    <col min="8" max="8" width="11.5703125" customWidth="1"/>
    <col min="9" max="9" width="11.42578125" customWidth="1"/>
    <col min="10" max="10" width="13" customWidth="1"/>
    <col min="11" max="11" width="14.140625" customWidth="1"/>
    <col min="12" max="12" width="15.85546875" customWidth="1"/>
    <col min="13" max="13" width="17.5703125" customWidth="1"/>
    <col min="15" max="15" width="14.140625" customWidth="1"/>
    <col min="16" max="16" width="15.42578125" customWidth="1"/>
    <col min="17" max="17" width="16.28515625" customWidth="1"/>
  </cols>
  <sheetData>
    <row r="1" spans="1:22" ht="15.75" thickBot="1"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ht="15" customHeight="1">
      <c r="D2" s="115" t="s">
        <v>222</v>
      </c>
      <c r="E2" s="116"/>
      <c r="F2" s="116"/>
      <c r="G2" s="116"/>
      <c r="H2" s="116"/>
      <c r="I2" s="116"/>
      <c r="J2" s="116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28.5" customHeight="1" thickBot="1">
      <c r="A3" s="47" t="s">
        <v>204</v>
      </c>
      <c r="B3" s="5"/>
      <c r="C3" s="5"/>
      <c r="D3" s="118"/>
      <c r="E3" s="119"/>
      <c r="F3" s="119"/>
      <c r="G3" s="119"/>
      <c r="H3" s="119"/>
      <c r="I3" s="119"/>
      <c r="J3" s="119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26.25" customHeight="1" thickBot="1">
      <c r="D4" s="140" t="s">
        <v>221</v>
      </c>
      <c r="E4" s="141"/>
      <c r="F4" s="141"/>
      <c r="G4" s="141"/>
      <c r="H4" s="141"/>
      <c r="I4" s="141"/>
      <c r="J4" s="141"/>
      <c r="K4" s="107"/>
      <c r="L4" s="107"/>
      <c r="M4" s="107"/>
      <c r="N4" s="27"/>
      <c r="O4" s="107"/>
      <c r="P4" s="107"/>
      <c r="Q4" s="107"/>
      <c r="R4" s="27"/>
      <c r="S4" s="27"/>
      <c r="T4" s="27"/>
      <c r="U4" s="27"/>
      <c r="V4" s="27"/>
    </row>
    <row r="5" spans="1:22" ht="22.9" customHeight="1">
      <c r="D5" s="131" t="s">
        <v>0</v>
      </c>
      <c r="E5" s="133" t="s">
        <v>1</v>
      </c>
      <c r="F5" s="133" t="s">
        <v>2</v>
      </c>
      <c r="G5" s="133" t="s">
        <v>183</v>
      </c>
      <c r="H5" s="135" t="s">
        <v>223</v>
      </c>
      <c r="I5" s="135" t="s">
        <v>185</v>
      </c>
      <c r="J5" s="137" t="s">
        <v>186</v>
      </c>
      <c r="K5" s="34"/>
      <c r="L5" s="34"/>
      <c r="M5" s="34"/>
      <c r="N5" s="27"/>
      <c r="O5" s="34"/>
      <c r="P5" s="34"/>
      <c r="Q5" s="34"/>
      <c r="R5" s="27"/>
      <c r="S5" s="27"/>
      <c r="T5" s="27"/>
      <c r="U5" s="27"/>
      <c r="V5" s="27"/>
    </row>
    <row r="6" spans="1:22" ht="40.5" customHeight="1" thickBot="1">
      <c r="D6" s="132"/>
      <c r="E6" s="134"/>
      <c r="F6" s="134"/>
      <c r="G6" s="134"/>
      <c r="H6" s="136"/>
      <c r="I6" s="136"/>
      <c r="J6" s="138" t="s">
        <v>3</v>
      </c>
      <c r="K6" s="35"/>
      <c r="L6" s="34"/>
      <c r="M6" s="34"/>
      <c r="N6" s="27"/>
      <c r="O6" s="35"/>
      <c r="P6" s="34"/>
      <c r="Q6" s="34"/>
      <c r="R6" s="27"/>
      <c r="S6" s="27"/>
      <c r="T6" s="27"/>
      <c r="U6" s="27"/>
      <c r="V6" s="27"/>
    </row>
    <row r="7" spans="1:22" ht="26.25">
      <c r="D7" s="56">
        <v>1</v>
      </c>
      <c r="E7" s="57" t="s">
        <v>194</v>
      </c>
      <c r="F7" s="58" t="s">
        <v>5</v>
      </c>
      <c r="G7" s="59">
        <v>20</v>
      </c>
      <c r="H7" s="59"/>
      <c r="I7" s="59">
        <v>0</v>
      </c>
      <c r="J7" s="60">
        <f t="shared" ref="J7:J18" si="0">+SUM(G7*H7)</f>
        <v>0</v>
      </c>
      <c r="K7" s="35"/>
      <c r="L7" s="34"/>
      <c r="M7" s="34"/>
      <c r="N7" s="27"/>
      <c r="O7" s="35"/>
      <c r="P7" s="34"/>
      <c r="Q7" s="34"/>
      <c r="R7" s="27"/>
      <c r="S7" s="27"/>
      <c r="T7" s="27"/>
      <c r="U7" s="27"/>
      <c r="V7" s="27"/>
    </row>
    <row r="8" spans="1:22">
      <c r="D8" s="9">
        <v>2</v>
      </c>
      <c r="E8" s="6" t="s">
        <v>132</v>
      </c>
      <c r="F8" s="7" t="s">
        <v>5</v>
      </c>
      <c r="G8" s="8">
        <v>50</v>
      </c>
      <c r="H8" s="8"/>
      <c r="I8" s="59">
        <v>0</v>
      </c>
      <c r="J8" s="55">
        <f t="shared" si="0"/>
        <v>0</v>
      </c>
      <c r="K8" s="35"/>
      <c r="L8" s="34"/>
      <c r="M8" s="34"/>
      <c r="N8" s="27"/>
      <c r="O8" s="35"/>
      <c r="P8" s="34"/>
      <c r="Q8" s="34"/>
      <c r="R8" s="27"/>
      <c r="S8" s="27"/>
      <c r="T8" s="27"/>
      <c r="U8" s="27"/>
      <c r="V8" s="27"/>
    </row>
    <row r="9" spans="1:22" ht="26.25">
      <c r="D9" s="9">
        <v>3</v>
      </c>
      <c r="E9" s="16" t="s">
        <v>188</v>
      </c>
      <c r="F9" s="7" t="s">
        <v>5</v>
      </c>
      <c r="G9" s="8">
        <v>1750</v>
      </c>
      <c r="H9" s="8"/>
      <c r="I9" s="59">
        <v>0</v>
      </c>
      <c r="J9" s="55">
        <f t="shared" si="0"/>
        <v>0</v>
      </c>
      <c r="K9" s="35"/>
      <c r="L9" s="34"/>
      <c r="M9" s="34"/>
      <c r="N9" s="27"/>
      <c r="O9" s="35"/>
      <c r="P9" s="34"/>
      <c r="Q9" s="34"/>
      <c r="R9" s="27"/>
      <c r="S9" s="27"/>
      <c r="T9" s="27"/>
      <c r="U9" s="27"/>
      <c r="V9" s="27"/>
    </row>
    <row r="10" spans="1:22" ht="39">
      <c r="D10" s="9">
        <v>4</v>
      </c>
      <c r="E10" s="16" t="s">
        <v>189</v>
      </c>
      <c r="F10" s="7" t="s">
        <v>5</v>
      </c>
      <c r="G10" s="8">
        <v>1290</v>
      </c>
      <c r="H10" s="8"/>
      <c r="I10" s="59">
        <v>0</v>
      </c>
      <c r="J10" s="55">
        <f t="shared" si="0"/>
        <v>0</v>
      </c>
      <c r="K10" s="36"/>
      <c r="L10" s="34"/>
      <c r="M10" s="34"/>
      <c r="N10" s="27"/>
      <c r="O10" s="36"/>
      <c r="P10" s="34"/>
      <c r="Q10" s="34"/>
      <c r="R10" s="27"/>
      <c r="S10" s="27"/>
      <c r="T10" s="27"/>
      <c r="U10" s="27"/>
      <c r="V10" s="27"/>
    </row>
    <row r="11" spans="1:22" ht="39">
      <c r="D11" s="9">
        <v>5</v>
      </c>
      <c r="E11" s="16" t="s">
        <v>190</v>
      </c>
      <c r="F11" s="7" t="s">
        <v>5</v>
      </c>
      <c r="G11" s="8">
        <v>975</v>
      </c>
      <c r="H11" s="8"/>
      <c r="I11" s="59">
        <v>0</v>
      </c>
      <c r="J11" s="55">
        <f t="shared" si="0"/>
        <v>0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 ht="42.75" customHeight="1">
      <c r="D12" s="9">
        <v>6</v>
      </c>
      <c r="E12" s="16" t="s">
        <v>191</v>
      </c>
      <c r="F12" s="7" t="s">
        <v>5</v>
      </c>
      <c r="G12" s="8">
        <v>3080</v>
      </c>
      <c r="H12" s="8"/>
      <c r="I12" s="59">
        <v>0</v>
      </c>
      <c r="J12" s="55">
        <f t="shared" si="0"/>
        <v>0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1:22">
      <c r="D13" s="9">
        <v>7</v>
      </c>
      <c r="E13" s="6" t="s">
        <v>192</v>
      </c>
      <c r="F13" s="7" t="s">
        <v>5</v>
      </c>
      <c r="G13" s="8">
        <v>630</v>
      </c>
      <c r="H13" s="8"/>
      <c r="I13" s="59">
        <v>0</v>
      </c>
      <c r="J13" s="55">
        <f t="shared" si="0"/>
        <v>0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>
      <c r="D14" s="9">
        <v>8</v>
      </c>
      <c r="E14" s="6" t="s">
        <v>195</v>
      </c>
      <c r="F14" s="7" t="s">
        <v>5</v>
      </c>
      <c r="G14" s="8"/>
      <c r="H14" s="8"/>
      <c r="I14" s="59">
        <v>0</v>
      </c>
      <c r="J14" s="55">
        <f t="shared" si="0"/>
        <v>0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>
      <c r="D15" s="9">
        <v>9</v>
      </c>
      <c r="E15" s="6" t="s">
        <v>193</v>
      </c>
      <c r="F15" s="7" t="s">
        <v>5</v>
      </c>
      <c r="G15" s="8">
        <v>630</v>
      </c>
      <c r="H15" s="8"/>
      <c r="I15" s="59">
        <v>0</v>
      </c>
      <c r="J15" s="55">
        <f t="shared" si="0"/>
        <v>0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>
      <c r="D16" s="9">
        <v>10</v>
      </c>
      <c r="E16" s="6" t="s">
        <v>196</v>
      </c>
      <c r="F16" s="7" t="s">
        <v>5</v>
      </c>
      <c r="G16" s="8">
        <v>666</v>
      </c>
      <c r="H16" s="8"/>
      <c r="I16" s="59">
        <v>0</v>
      </c>
      <c r="J16" s="55">
        <f t="shared" si="0"/>
        <v>0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22">
      <c r="D17" s="9">
        <v>11</v>
      </c>
      <c r="E17" s="6" t="s">
        <v>197</v>
      </c>
      <c r="F17" s="7" t="s">
        <v>5</v>
      </c>
      <c r="G17" s="8"/>
      <c r="H17" s="8"/>
      <c r="I17" s="59">
        <v>0</v>
      </c>
      <c r="J17" s="55">
        <f t="shared" si="0"/>
        <v>0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22" ht="15.75" thickBot="1">
      <c r="D18" s="11">
        <v>12</v>
      </c>
      <c r="E18" s="12" t="s">
        <v>198</v>
      </c>
      <c r="F18" s="13" t="s">
        <v>5</v>
      </c>
      <c r="G18" s="14">
        <v>20</v>
      </c>
      <c r="H18" s="86"/>
      <c r="I18" s="87">
        <v>0</v>
      </c>
      <c r="J18" s="62">
        <f t="shared" si="0"/>
        <v>0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 ht="15.75" thickBot="1">
      <c r="H19" s="128" t="s">
        <v>142</v>
      </c>
      <c r="I19" s="122"/>
      <c r="J19" s="83">
        <f>SUM(J7:J18)</f>
        <v>0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>
      <c r="A20" s="139" t="s">
        <v>199</v>
      </c>
      <c r="B20" s="139"/>
      <c r="C20" s="139"/>
      <c r="D20" s="139"/>
      <c r="H20" s="29" t="s">
        <v>141</v>
      </c>
      <c r="I20" s="43">
        <v>0</v>
      </c>
      <c r="J20" s="85">
        <f>(J18+J17+J16+J15+J14+J13+J12+J11+J10+J9+J8+J7)</f>
        <v>0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>
      <c r="H21" s="30"/>
      <c r="I21" s="44">
        <v>0.05</v>
      </c>
      <c r="J21" s="64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>
      <c r="H22" s="30"/>
      <c r="I22" s="44">
        <v>0.08</v>
      </c>
      <c r="J22" s="64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 ht="15.75" thickBot="1">
      <c r="H23" s="31"/>
      <c r="I23" s="45">
        <v>0.23</v>
      </c>
      <c r="J23" s="64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ht="15.75" thickBot="1">
      <c r="H24" s="128" t="s">
        <v>143</v>
      </c>
      <c r="I24" s="122"/>
      <c r="J24" s="84">
        <f>SUM(J20:J23)</f>
        <v>0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2"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1:22"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1:22"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1:22"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1:22"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1:22"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1:22"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11:22"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1:22"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11:22"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1:22"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1:22"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1:22"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1:22"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1:22"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1:22"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1:22"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spans="11:22"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11:22"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</row>
    <row r="51" spans="11:22"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spans="11:22"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1:22"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</row>
    <row r="54" spans="11:22"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1:22"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1:22"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1:22"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1:22"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1:22"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1:22"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1:22"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1:22"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1:22"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1:22"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1:22"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1:22"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1:22"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1:22"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1:22"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1:22"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1:22"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1:22"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1:22"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1:22"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1:22"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1:22"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1:22"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1:22"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1:22"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1:22"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11:22"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11:22"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11:22"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11:22"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11:22"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11:22"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11:22"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11:22"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11:22"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11:22"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11:22"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11:22"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11:22"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11:22"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11:22"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11:22"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1:22"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1:22"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1:22"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1:22"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1:22"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1:22"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1:22"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1:22"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1:22"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1:22"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1:22"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1:22"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1:22"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1:22"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1:22"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1:22"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1:22"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1:22"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1:22"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1:22"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1:22"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1:22"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1:22"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1:22"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11:22"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11:22"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1:22"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1:22"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1:22"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1:22"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1:22"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1:22"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1:22"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11:22"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11:22"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11:22"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11:22"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  <row r="134" spans="11:22"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</row>
    <row r="135" spans="11:22"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spans="11:22"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</row>
    <row r="137" spans="11:22"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</row>
    <row r="138" spans="11:22"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</row>
    <row r="139" spans="11:22"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</row>
    <row r="140" spans="11:22"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</row>
    <row r="141" spans="11:22"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</row>
    <row r="142" spans="11:22"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</row>
    <row r="143" spans="11:22"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</row>
    <row r="144" spans="11:22"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</row>
    <row r="145" spans="11:22"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</row>
    <row r="146" spans="11:22"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</row>
    <row r="147" spans="11:22"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</row>
    <row r="148" spans="11:22"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</row>
    <row r="149" spans="11:22"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</row>
    <row r="150" spans="11:22"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</row>
    <row r="151" spans="11:22"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</row>
    <row r="152" spans="11:22"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</row>
    <row r="153" spans="11:22"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</row>
    <row r="154" spans="11:22"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</row>
    <row r="155" spans="11:22"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</row>
    <row r="156" spans="11:22"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</row>
    <row r="157" spans="11:22"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</row>
    <row r="158" spans="11:22"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</row>
    <row r="159" spans="11:22"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</row>
    <row r="160" spans="11:22"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</row>
    <row r="161" spans="11:22"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</row>
    <row r="162" spans="11:22"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</row>
    <row r="163" spans="11:22"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</row>
    <row r="164" spans="11:22"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</row>
    <row r="165" spans="11:22"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</row>
    <row r="166" spans="11:22"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</row>
    <row r="167" spans="11:22"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</row>
    <row r="168" spans="11:22"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</row>
    <row r="169" spans="11:22"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</row>
    <row r="170" spans="11:22"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</row>
    <row r="171" spans="11:22"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</row>
    <row r="172" spans="11:22"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</row>
    <row r="173" spans="11:22"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</row>
    <row r="174" spans="11:22"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</row>
    <row r="175" spans="11:22"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</row>
    <row r="176" spans="11:22"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</row>
    <row r="177" spans="11:22"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8" spans="11:22"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</row>
    <row r="179" spans="11:22"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</row>
    <row r="180" spans="11:22"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</row>
    <row r="181" spans="11:22"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</row>
    <row r="182" spans="11:22"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</row>
    <row r="183" spans="11:22"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</row>
    <row r="184" spans="11:22"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</row>
    <row r="185" spans="11:22"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</row>
    <row r="186" spans="11:22"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</row>
    <row r="187" spans="11:22"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</row>
    <row r="188" spans="11:22"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</row>
    <row r="189" spans="11:22"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</row>
    <row r="190" spans="11:22"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</row>
    <row r="191" spans="11:22"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</row>
    <row r="192" spans="11:22"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</row>
    <row r="193" spans="11:22"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</row>
    <row r="194" spans="11:22"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</row>
    <row r="195" spans="11:22"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</row>
    <row r="196" spans="11:22"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</row>
    <row r="197" spans="11:22"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spans="11:22"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</row>
    <row r="199" spans="11:22"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</row>
    <row r="200" spans="11:22"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</row>
    <row r="201" spans="11:22"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</row>
    <row r="202" spans="11:22"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</row>
    <row r="203" spans="11:22"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</row>
    <row r="204" spans="11:22"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</row>
    <row r="205" spans="11:22"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</row>
    <row r="206" spans="11:22"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</row>
    <row r="207" spans="11:22"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</row>
    <row r="208" spans="11:22"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</row>
    <row r="209" spans="11:22"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</row>
    <row r="210" spans="11:22"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</row>
    <row r="211" spans="11:22"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</row>
    <row r="212" spans="11:22"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</row>
    <row r="213" spans="11:22"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</row>
    <row r="214" spans="11:22"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</row>
    <row r="215" spans="11:22"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</row>
    <row r="216" spans="11:22"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</row>
    <row r="217" spans="11:22"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</row>
    <row r="218" spans="11:22"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</row>
    <row r="219" spans="11:22"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</row>
    <row r="220" spans="11:22"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</row>
    <row r="221" spans="11:22"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</row>
    <row r="222" spans="11:22"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</row>
    <row r="223" spans="11:22"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spans="11:22"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</row>
    <row r="225" spans="11:22"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</row>
    <row r="226" spans="11:22"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</row>
    <row r="227" spans="11:22"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spans="11:22"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</row>
    <row r="229" spans="11:22"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spans="11:22"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</row>
    <row r="231" spans="11:22"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</row>
    <row r="232" spans="11:22"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</row>
    <row r="233" spans="11:22"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</sheetData>
  <mergeCells count="14">
    <mergeCell ref="A20:D20"/>
    <mergeCell ref="H19:I19"/>
    <mergeCell ref="H24:I24"/>
    <mergeCell ref="K4:M4"/>
    <mergeCell ref="D4:J4"/>
    <mergeCell ref="D2:J3"/>
    <mergeCell ref="O4:Q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18"/>
  <sheetViews>
    <sheetView zoomScaleNormal="100" workbookViewId="0">
      <selection activeCell="F11" sqref="F11"/>
    </sheetView>
  </sheetViews>
  <sheetFormatPr defaultColWidth="8.7109375" defaultRowHeight="15"/>
  <cols>
    <col min="4" max="4" width="6" style="1" customWidth="1"/>
    <col min="5" max="5" width="25.7109375" customWidth="1"/>
    <col min="6" max="6" width="13.7109375" customWidth="1"/>
    <col min="8" max="8" width="12" customWidth="1"/>
    <col min="9" max="9" width="9.5703125" customWidth="1"/>
    <col min="10" max="10" width="11.85546875" customWidth="1"/>
    <col min="12" max="12" width="12.42578125" customWidth="1"/>
    <col min="13" max="13" width="15" customWidth="1"/>
    <col min="14" max="14" width="16.42578125" customWidth="1"/>
    <col min="16" max="16" width="12.5703125" customWidth="1"/>
    <col min="17" max="17" width="15.140625" customWidth="1"/>
    <col min="18" max="18" width="16" customWidth="1"/>
  </cols>
  <sheetData>
    <row r="1" spans="1:21" ht="15.75" thickBot="1"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>
      <c r="A2" s="47" t="s">
        <v>205</v>
      </c>
      <c r="D2" s="115" t="s">
        <v>225</v>
      </c>
      <c r="E2" s="116"/>
      <c r="F2" s="116"/>
      <c r="G2" s="116"/>
      <c r="H2" s="116"/>
      <c r="I2" s="116"/>
      <c r="J2" s="11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.75" thickBot="1">
      <c r="D3" s="118"/>
      <c r="E3" s="119"/>
      <c r="F3" s="119"/>
      <c r="G3" s="119"/>
      <c r="H3" s="119"/>
      <c r="I3" s="119"/>
      <c r="J3" s="120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4" customHeight="1">
      <c r="D4" s="108" t="s">
        <v>224</v>
      </c>
      <c r="E4" s="109"/>
      <c r="F4" s="109"/>
      <c r="G4" s="109"/>
      <c r="H4" s="109"/>
      <c r="I4" s="109"/>
      <c r="J4" s="110"/>
      <c r="L4" s="107"/>
      <c r="M4" s="107"/>
      <c r="N4" s="107"/>
      <c r="O4" s="27"/>
      <c r="P4" s="107"/>
      <c r="Q4" s="107"/>
      <c r="R4" s="107"/>
      <c r="S4" s="27"/>
      <c r="T4" s="27"/>
      <c r="U4" s="27"/>
    </row>
    <row r="5" spans="1:21" ht="22.9" customHeight="1">
      <c r="D5" s="111" t="s">
        <v>0</v>
      </c>
      <c r="E5" s="112" t="s">
        <v>1</v>
      </c>
      <c r="F5" s="112" t="s">
        <v>2</v>
      </c>
      <c r="G5" s="112" t="s">
        <v>183</v>
      </c>
      <c r="H5" s="113" t="s">
        <v>184</v>
      </c>
      <c r="I5" s="113" t="s">
        <v>185</v>
      </c>
      <c r="J5" s="114" t="s">
        <v>186</v>
      </c>
      <c r="L5" s="34"/>
      <c r="M5" s="34"/>
      <c r="N5" s="34"/>
      <c r="O5" s="27"/>
      <c r="P5" s="34"/>
      <c r="Q5" s="34"/>
      <c r="R5" s="34"/>
      <c r="S5" s="27"/>
      <c r="T5" s="27"/>
      <c r="U5" s="27"/>
    </row>
    <row r="6" spans="1:21" ht="63" customHeight="1">
      <c r="D6" s="111"/>
      <c r="E6" s="112"/>
      <c r="F6" s="112"/>
      <c r="G6" s="112"/>
      <c r="H6" s="113"/>
      <c r="I6" s="113"/>
      <c r="J6" s="114" t="s">
        <v>3</v>
      </c>
      <c r="L6" s="35"/>
      <c r="M6" s="34"/>
      <c r="N6" s="34"/>
      <c r="O6" s="27"/>
      <c r="P6" s="35"/>
      <c r="Q6" s="34"/>
      <c r="R6" s="34"/>
      <c r="S6" s="27"/>
      <c r="T6" s="27"/>
      <c r="U6" s="27"/>
    </row>
    <row r="7" spans="1:21">
      <c r="D7" s="9">
        <v>1</v>
      </c>
      <c r="E7" s="6" t="s">
        <v>133</v>
      </c>
      <c r="F7" s="7" t="s">
        <v>6</v>
      </c>
      <c r="G7" s="8">
        <v>160</v>
      </c>
      <c r="H7" s="8"/>
      <c r="I7" s="8">
        <v>0</v>
      </c>
      <c r="J7" s="10">
        <f>SUM(G7*H7)</f>
        <v>0</v>
      </c>
      <c r="L7" s="35"/>
      <c r="M7" s="34"/>
      <c r="N7" s="34"/>
      <c r="O7" s="27"/>
      <c r="P7" s="35"/>
      <c r="Q7" s="34"/>
      <c r="R7" s="34"/>
      <c r="S7" s="27"/>
      <c r="T7" s="27"/>
      <c r="U7" s="27"/>
    </row>
    <row r="8" spans="1:21">
      <c r="D8" s="9">
        <v>2</v>
      </c>
      <c r="E8" s="6" t="s">
        <v>134</v>
      </c>
      <c r="F8" s="7" t="s">
        <v>6</v>
      </c>
      <c r="G8" s="8">
        <v>190</v>
      </c>
      <c r="H8" s="8"/>
      <c r="I8" s="8">
        <v>0</v>
      </c>
      <c r="J8" s="10">
        <f t="shared" ref="J8:J9" si="0">SUM(G8*H8)</f>
        <v>0</v>
      </c>
      <c r="L8" s="35"/>
      <c r="M8" s="34"/>
      <c r="N8" s="34"/>
      <c r="O8" s="27"/>
      <c r="P8" s="35"/>
      <c r="Q8" s="34"/>
      <c r="R8" s="34"/>
      <c r="S8" s="27"/>
      <c r="T8" s="27"/>
      <c r="U8" s="27"/>
    </row>
    <row r="9" spans="1:21" ht="15.75" thickBot="1">
      <c r="D9" s="11">
        <v>3</v>
      </c>
      <c r="E9" s="12" t="s">
        <v>135</v>
      </c>
      <c r="F9" s="13" t="s">
        <v>6</v>
      </c>
      <c r="G9" s="14">
        <v>51</v>
      </c>
      <c r="H9" s="14"/>
      <c r="I9" s="14">
        <v>0</v>
      </c>
      <c r="J9" s="10">
        <f t="shared" si="0"/>
        <v>0</v>
      </c>
      <c r="L9" s="35"/>
      <c r="M9" s="34"/>
      <c r="N9" s="34"/>
      <c r="O9" s="27"/>
      <c r="P9" s="35"/>
      <c r="Q9" s="34"/>
      <c r="R9" s="34"/>
      <c r="S9" s="27"/>
      <c r="T9" s="27"/>
      <c r="U9" s="27"/>
    </row>
    <row r="10" spans="1:21" ht="15.75" thickBot="1">
      <c r="H10" s="128" t="s">
        <v>142</v>
      </c>
      <c r="I10" s="122"/>
      <c r="J10" s="88">
        <f>SUM(J7:J9)</f>
        <v>0</v>
      </c>
      <c r="L10" s="36"/>
      <c r="M10" s="34"/>
      <c r="N10" s="34"/>
      <c r="O10" s="27"/>
      <c r="P10" s="36"/>
      <c r="Q10" s="34"/>
      <c r="R10" s="34"/>
      <c r="S10" s="27"/>
      <c r="T10" s="27"/>
      <c r="U10" s="27"/>
    </row>
    <row r="11" spans="1:21">
      <c r="H11" s="30" t="s">
        <v>141</v>
      </c>
      <c r="I11" s="42">
        <v>0</v>
      </c>
      <c r="J11" s="29">
        <f>(J9+J8+J7)</f>
        <v>0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>
      <c r="H12" s="30"/>
      <c r="I12" s="33">
        <v>0.05</v>
      </c>
      <c r="J12" s="30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>
      <c r="H13" s="30"/>
      <c r="I13" s="33">
        <v>0.08</v>
      </c>
      <c r="J13" s="30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.75" thickBot="1">
      <c r="H14" s="31"/>
      <c r="I14" s="46">
        <v>0.23</v>
      </c>
      <c r="J14" s="31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.75" thickBot="1">
      <c r="H15" s="142" t="s">
        <v>143</v>
      </c>
      <c r="I15" s="143"/>
      <c r="J15" s="39">
        <f>SUM(J11:J14)</f>
        <v>0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2:21"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2:21"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2:21"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2:21"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2:21"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2:21"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2:21"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2:21"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2:21"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2:21"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2:21"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2:21"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2:21"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2:21"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2:21"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2:21"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2:21"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2:21"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2:21"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2:21"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2:21"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2:21"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2:21"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2:21"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2:21"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2:21"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2:21"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2:21"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2:21"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2:21"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2:21"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2:21"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2:21"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2:21"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2:21"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2:21"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2:21"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2:21"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2:21"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2:21"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2:21"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2:21"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2:21"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2:21"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2:21"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2:21"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2:21"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2:21"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2:21"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2:21"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12:21"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12:21"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12:21"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12:21"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2:21"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2:21"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2:21"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2:21"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2:21"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2:21"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2:21"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2:21"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spans="12:21"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spans="12:21">
      <c r="L80" s="27"/>
      <c r="M80" s="27"/>
      <c r="N80" s="27"/>
      <c r="O80" s="27"/>
      <c r="P80" s="27"/>
      <c r="Q80" s="27"/>
      <c r="R80" s="27"/>
      <c r="S80" s="27"/>
      <c r="T80" s="27"/>
      <c r="U80" s="27"/>
    </row>
    <row r="81" spans="12:21"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12:21"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2:21"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2:21"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2:21"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2:21"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12:21"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2:21"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2:21"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2:21"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2:21"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2:21"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2:21"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2:21"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2:21"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2:21"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2:21"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2:21"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2:21"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2:21"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2:21"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2:21"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2:21"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2:21"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2:21"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2:21"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2:21"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2:21"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2:21"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2:21"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2:21"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2:21"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2:21"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2:21"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2:21"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2:21"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2:21"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2:21"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</sheetData>
  <mergeCells count="13">
    <mergeCell ref="D2:J3"/>
    <mergeCell ref="H10:I10"/>
    <mergeCell ref="H15:I15"/>
    <mergeCell ref="L4:N4"/>
    <mergeCell ref="P4:R4"/>
    <mergeCell ref="D4:J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3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7"/>
  <sheetViews>
    <sheetView zoomScaleNormal="100" workbookViewId="0">
      <selection activeCell="G12" sqref="G12"/>
    </sheetView>
  </sheetViews>
  <sheetFormatPr defaultColWidth="8.7109375" defaultRowHeight="15"/>
  <cols>
    <col min="4" max="4" width="6" style="1" customWidth="1"/>
    <col min="5" max="5" width="26.140625" customWidth="1"/>
    <col min="6" max="6" width="13.7109375" customWidth="1"/>
    <col min="8" max="8" width="10.7109375" customWidth="1"/>
    <col min="9" max="9" width="9.5703125" customWidth="1"/>
    <col min="10" max="10" width="11.42578125" customWidth="1"/>
    <col min="12" max="12" width="14.85546875" customWidth="1"/>
    <col min="13" max="13" width="15.28515625" customWidth="1"/>
    <col min="14" max="14" width="16.85546875" customWidth="1"/>
    <col min="16" max="16" width="12.5703125" customWidth="1"/>
    <col min="17" max="17" width="14.42578125" customWidth="1"/>
    <col min="18" max="18" width="16.28515625" customWidth="1"/>
  </cols>
  <sheetData>
    <row r="1" spans="1:21" ht="15.75" thickBot="1"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>
      <c r="A2" s="47" t="s">
        <v>206</v>
      </c>
      <c r="B2" s="3"/>
      <c r="C2" s="3"/>
      <c r="D2" s="115" t="s">
        <v>225</v>
      </c>
      <c r="E2" s="116"/>
      <c r="F2" s="116"/>
      <c r="G2" s="116"/>
      <c r="H2" s="116"/>
      <c r="I2" s="116"/>
      <c r="J2" s="11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0.25" customHeight="1" thickBot="1">
      <c r="D3" s="118"/>
      <c r="E3" s="119"/>
      <c r="F3" s="119"/>
      <c r="G3" s="119"/>
      <c r="H3" s="119"/>
      <c r="I3" s="119"/>
      <c r="J3" s="120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5.5" customHeight="1">
      <c r="D4" s="108" t="s">
        <v>226</v>
      </c>
      <c r="E4" s="109"/>
      <c r="F4" s="109"/>
      <c r="G4" s="109"/>
      <c r="H4" s="109"/>
      <c r="I4" s="109"/>
      <c r="J4" s="110"/>
      <c r="L4" s="107"/>
      <c r="M4" s="107"/>
      <c r="N4" s="107"/>
      <c r="O4" s="27"/>
      <c r="P4" s="107"/>
      <c r="Q4" s="107"/>
      <c r="R4" s="107"/>
      <c r="S4" s="27"/>
      <c r="T4" s="27"/>
      <c r="U4" s="27"/>
    </row>
    <row r="5" spans="1:21" ht="22.9" customHeight="1">
      <c r="D5" s="111" t="s">
        <v>0</v>
      </c>
      <c r="E5" s="112" t="s">
        <v>1</v>
      </c>
      <c r="F5" s="112" t="s">
        <v>2</v>
      </c>
      <c r="G5" s="112" t="s">
        <v>183</v>
      </c>
      <c r="H5" s="113" t="s">
        <v>223</v>
      </c>
      <c r="I5" s="113" t="s">
        <v>185</v>
      </c>
      <c r="J5" s="114" t="s">
        <v>186</v>
      </c>
      <c r="L5" s="34"/>
      <c r="M5" s="34"/>
      <c r="N5" s="34"/>
      <c r="O5" s="27"/>
      <c r="P5" s="34"/>
      <c r="Q5" s="34"/>
      <c r="R5" s="34"/>
      <c r="S5" s="27"/>
      <c r="T5" s="27"/>
      <c r="U5" s="27"/>
    </row>
    <row r="6" spans="1:21" ht="32.25" customHeight="1">
      <c r="D6" s="111"/>
      <c r="E6" s="112"/>
      <c r="F6" s="112"/>
      <c r="G6" s="112"/>
      <c r="H6" s="113"/>
      <c r="I6" s="113"/>
      <c r="J6" s="114" t="s">
        <v>3</v>
      </c>
      <c r="L6" s="35"/>
      <c r="M6" s="34"/>
      <c r="N6" s="34"/>
      <c r="O6" s="27"/>
      <c r="P6" s="35"/>
      <c r="Q6" s="34"/>
      <c r="R6" s="34"/>
      <c r="S6" s="27"/>
      <c r="T6" s="27"/>
      <c r="U6" s="27"/>
    </row>
    <row r="7" spans="1:21" ht="35.25" customHeight="1" thickBot="1">
      <c r="D7" s="11">
        <v>1</v>
      </c>
      <c r="E7" s="52" t="s">
        <v>209</v>
      </c>
      <c r="F7" s="17" t="s">
        <v>136</v>
      </c>
      <c r="G7" s="14">
        <v>10395</v>
      </c>
      <c r="H7" s="14"/>
      <c r="I7" s="14">
        <v>0</v>
      </c>
      <c r="J7" s="15">
        <f>SUM(G7*H7)</f>
        <v>0</v>
      </c>
      <c r="L7" s="35"/>
      <c r="M7" s="34"/>
      <c r="N7" s="34"/>
      <c r="O7" s="27"/>
      <c r="P7" s="35"/>
      <c r="Q7" s="34"/>
      <c r="R7" s="34"/>
      <c r="S7" s="27"/>
      <c r="T7" s="27"/>
      <c r="U7" s="27"/>
    </row>
    <row r="8" spans="1:21" ht="15.75" thickBot="1">
      <c r="H8" s="128" t="s">
        <v>142</v>
      </c>
      <c r="I8" s="122"/>
      <c r="J8" s="96">
        <f>SUM(J7)</f>
        <v>0</v>
      </c>
      <c r="L8" s="35"/>
      <c r="M8" s="34"/>
      <c r="N8" s="34"/>
      <c r="O8" s="27"/>
      <c r="P8" s="35"/>
      <c r="Q8" s="34"/>
      <c r="R8" s="34"/>
      <c r="S8" s="27"/>
      <c r="T8" s="27"/>
      <c r="U8" s="27"/>
    </row>
    <row r="9" spans="1:21">
      <c r="H9" s="38" t="s">
        <v>141</v>
      </c>
      <c r="I9" s="42">
        <v>0</v>
      </c>
      <c r="J9" s="29"/>
      <c r="L9" s="35"/>
      <c r="M9" s="34"/>
      <c r="N9" s="34"/>
      <c r="O9" s="27"/>
      <c r="P9" s="35"/>
      <c r="Q9" s="34"/>
      <c r="R9" s="34"/>
      <c r="S9" s="27"/>
      <c r="T9" s="27"/>
      <c r="U9" s="27"/>
    </row>
    <row r="10" spans="1:21">
      <c r="H10" s="38"/>
      <c r="I10" s="33">
        <v>0.05</v>
      </c>
      <c r="J10" s="30"/>
      <c r="L10" s="36"/>
      <c r="M10" s="34"/>
      <c r="N10" s="34"/>
      <c r="O10" s="27"/>
      <c r="P10" s="36"/>
      <c r="Q10" s="34"/>
      <c r="R10" s="34"/>
      <c r="S10" s="27"/>
      <c r="T10" s="27"/>
      <c r="U10" s="27"/>
    </row>
    <row r="11" spans="1:21">
      <c r="H11" s="38"/>
      <c r="I11" s="33">
        <v>0.08</v>
      </c>
      <c r="J11" s="30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.75" thickBot="1">
      <c r="H12" s="38"/>
      <c r="I12" s="46">
        <v>0.23</v>
      </c>
      <c r="J12" s="31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.75" thickBot="1">
      <c r="H13" s="128" t="s">
        <v>143</v>
      </c>
      <c r="I13" s="122"/>
      <c r="J13" s="41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2:21"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2:21"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2:21"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2:21"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2:21"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2:21"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2:21"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2:21"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2:21"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2:21"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2:21"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2:21"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2:21"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2:21"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2:21"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2:21"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2:21"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2:21"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2:21"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2:21"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2:21"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2:21"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2:21"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2:21"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2:21"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2:21"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2:21"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2:21"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2:21"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2:21"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2:21">
      <c r="L47" s="27"/>
      <c r="M47" s="27"/>
      <c r="N47" s="27"/>
      <c r="O47" s="27"/>
      <c r="P47" s="27"/>
      <c r="Q47" s="27"/>
      <c r="R47" s="27"/>
      <c r="S47" s="27"/>
      <c r="T47" s="27"/>
      <c r="U47" s="27"/>
    </row>
  </sheetData>
  <mergeCells count="13">
    <mergeCell ref="D2:J3"/>
    <mergeCell ref="H8:I8"/>
    <mergeCell ref="H13:I13"/>
    <mergeCell ref="L4:N4"/>
    <mergeCell ref="P4:R4"/>
    <mergeCell ref="D4:J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3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7"/>
  <sheetViews>
    <sheetView zoomScaleNormal="100" workbookViewId="0">
      <selection activeCell="H18" sqref="H18"/>
    </sheetView>
  </sheetViews>
  <sheetFormatPr defaultColWidth="8.7109375" defaultRowHeight="15"/>
  <cols>
    <col min="4" max="4" width="6" style="1" customWidth="1"/>
    <col min="5" max="5" width="25.7109375" customWidth="1"/>
    <col min="6" max="6" width="13.7109375" customWidth="1"/>
    <col min="8" max="8" width="11.7109375" customWidth="1"/>
    <col min="9" max="9" width="9.42578125" customWidth="1"/>
    <col min="10" max="10" width="14.5703125" customWidth="1"/>
    <col min="11" max="11" width="13.5703125" customWidth="1"/>
    <col min="12" max="12" width="14.42578125" customWidth="1"/>
    <col min="13" max="13" width="14.28515625" customWidth="1"/>
    <col min="14" max="14" width="17.42578125" customWidth="1"/>
    <col min="15" max="15" width="16.7109375" customWidth="1"/>
    <col min="17" max="17" width="12.5703125" customWidth="1"/>
    <col min="18" max="18" width="15.42578125" customWidth="1"/>
    <col min="19" max="19" width="17" customWidth="1"/>
  </cols>
  <sheetData>
    <row r="1" spans="1:22" ht="15.75" thickBot="1"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ht="15" customHeight="1">
      <c r="A2" s="47" t="s">
        <v>207</v>
      </c>
      <c r="B2" s="5"/>
      <c r="C2" s="5"/>
      <c r="D2" s="115" t="s">
        <v>228</v>
      </c>
      <c r="E2" s="116"/>
      <c r="F2" s="116"/>
      <c r="G2" s="116"/>
      <c r="H2" s="116"/>
      <c r="I2" s="116"/>
      <c r="J2" s="11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6.5" customHeight="1" thickBot="1">
      <c r="D3" s="118"/>
      <c r="E3" s="119"/>
      <c r="F3" s="119"/>
      <c r="G3" s="119"/>
      <c r="H3" s="119"/>
      <c r="I3" s="119"/>
      <c r="J3" s="120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30" customHeight="1">
      <c r="D4" s="108" t="s">
        <v>227</v>
      </c>
      <c r="E4" s="109"/>
      <c r="F4" s="109"/>
      <c r="G4" s="109"/>
      <c r="H4" s="109"/>
      <c r="I4" s="109"/>
      <c r="J4" s="110"/>
      <c r="K4" s="4"/>
      <c r="M4" s="107"/>
      <c r="N4" s="107"/>
      <c r="O4" s="107"/>
      <c r="P4" s="27"/>
      <c r="Q4" s="107"/>
      <c r="R4" s="107"/>
      <c r="S4" s="107"/>
      <c r="T4" s="27"/>
      <c r="U4" s="27"/>
      <c r="V4" s="27"/>
    </row>
    <row r="5" spans="1:22" ht="22.9" customHeight="1">
      <c r="D5" s="111" t="s">
        <v>0</v>
      </c>
      <c r="E5" s="112" t="s">
        <v>1</v>
      </c>
      <c r="F5" s="112" t="s">
        <v>2</v>
      </c>
      <c r="G5" s="112" t="s">
        <v>183</v>
      </c>
      <c r="H5" s="113" t="s">
        <v>184</v>
      </c>
      <c r="I5" s="113" t="s">
        <v>185</v>
      </c>
      <c r="J5" s="114" t="s">
        <v>186</v>
      </c>
      <c r="K5" s="4"/>
      <c r="M5" s="34"/>
      <c r="N5" s="34"/>
      <c r="O5" s="34"/>
      <c r="P5" s="27"/>
      <c r="Q5" s="34"/>
      <c r="R5" s="34"/>
      <c r="S5" s="34"/>
      <c r="T5" s="27"/>
      <c r="U5" s="27"/>
      <c r="V5" s="27"/>
    </row>
    <row r="6" spans="1:22" ht="40.5" customHeight="1">
      <c r="D6" s="111"/>
      <c r="E6" s="112"/>
      <c r="F6" s="112"/>
      <c r="G6" s="112"/>
      <c r="H6" s="113"/>
      <c r="I6" s="113"/>
      <c r="J6" s="114" t="s">
        <v>3</v>
      </c>
      <c r="K6" s="4"/>
      <c r="M6" s="35"/>
      <c r="N6" s="34"/>
      <c r="O6" s="34"/>
      <c r="P6" s="27"/>
      <c r="Q6" s="35"/>
      <c r="R6" s="34"/>
      <c r="S6" s="34"/>
      <c r="T6" s="27"/>
      <c r="U6" s="27"/>
      <c r="V6" s="27"/>
    </row>
    <row r="7" spans="1:22">
      <c r="D7" s="9">
        <v>1</v>
      </c>
      <c r="E7" s="6" t="s">
        <v>137</v>
      </c>
      <c r="F7" s="7" t="s">
        <v>6</v>
      </c>
      <c r="G7" s="48">
        <v>212</v>
      </c>
      <c r="H7" s="8"/>
      <c r="I7" s="8">
        <v>0</v>
      </c>
      <c r="J7" s="10">
        <f>(G7*H7)</f>
        <v>0</v>
      </c>
      <c r="K7" s="4"/>
      <c r="M7" s="35"/>
      <c r="N7" s="34"/>
      <c r="O7" s="34"/>
      <c r="P7" s="27"/>
      <c r="Q7" s="35"/>
      <c r="R7" s="34"/>
      <c r="S7" s="34"/>
      <c r="T7" s="27"/>
      <c r="U7" s="27"/>
      <c r="V7" s="27"/>
    </row>
    <row r="8" spans="1:22" ht="15.75" thickBot="1">
      <c r="D8" s="11">
        <v>2</v>
      </c>
      <c r="E8" s="12" t="s">
        <v>138</v>
      </c>
      <c r="F8" s="13" t="s">
        <v>6</v>
      </c>
      <c r="G8" s="49">
        <v>40</v>
      </c>
      <c r="H8" s="14"/>
      <c r="I8" s="14">
        <v>0</v>
      </c>
      <c r="J8" s="15">
        <f>(G8*H8)</f>
        <v>0</v>
      </c>
      <c r="K8" s="4"/>
      <c r="M8" s="35"/>
      <c r="N8" s="34"/>
      <c r="O8" s="34"/>
      <c r="P8" s="27"/>
      <c r="Q8" s="35"/>
      <c r="R8" s="34"/>
      <c r="S8" s="34"/>
      <c r="T8" s="27"/>
      <c r="U8" s="27"/>
      <c r="V8" s="27"/>
    </row>
    <row r="9" spans="1:22" ht="15.75" thickBot="1">
      <c r="H9" s="142" t="s">
        <v>142</v>
      </c>
      <c r="I9" s="143"/>
      <c r="J9" s="76">
        <f>SUM(J7:J8)</f>
        <v>0</v>
      </c>
      <c r="M9" s="35"/>
      <c r="N9" s="34"/>
      <c r="O9" s="34"/>
      <c r="P9" s="27"/>
      <c r="Q9" s="35"/>
      <c r="R9" s="34"/>
      <c r="S9" s="34"/>
      <c r="T9" s="27"/>
      <c r="U9" s="27"/>
      <c r="V9" s="27"/>
    </row>
    <row r="10" spans="1:22">
      <c r="H10" s="29" t="s">
        <v>141</v>
      </c>
      <c r="I10" s="42">
        <v>0</v>
      </c>
      <c r="J10" s="29">
        <f>(J7+J8)</f>
        <v>0</v>
      </c>
      <c r="M10" s="36"/>
      <c r="N10" s="34"/>
      <c r="O10" s="34"/>
      <c r="P10" s="27"/>
      <c r="Q10" s="36"/>
      <c r="R10" s="34"/>
      <c r="S10" s="34"/>
      <c r="T10" s="27"/>
      <c r="U10" s="27"/>
      <c r="V10" s="27"/>
    </row>
    <row r="11" spans="1:22">
      <c r="H11" s="30"/>
      <c r="I11" s="33">
        <v>0.05</v>
      </c>
      <c r="J11" s="30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>
      <c r="H12" s="30"/>
      <c r="I12" s="33">
        <v>0.08</v>
      </c>
      <c r="J12" s="30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1:22" ht="15.75" thickBot="1">
      <c r="H13" s="31"/>
      <c r="I13" s="46">
        <v>0.23</v>
      </c>
      <c r="J13" s="30" t="s">
        <v>139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 ht="15.75" thickBot="1">
      <c r="H14" s="128" t="s">
        <v>143</v>
      </c>
      <c r="I14" s="122"/>
      <c r="J14" s="41">
        <f>SUM(J10:J13)</f>
        <v>0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>
      <c r="I15" s="2" t="s">
        <v>139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>
      <c r="I16" s="2" t="s">
        <v>139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9:22">
      <c r="I17" s="2" t="s">
        <v>139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9:22"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9:22"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9:22"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9:22"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9:22"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9:22"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9:22"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9:22"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9:22"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9:22"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9:22"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9:22"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9:22"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9:22"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9:22"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3:22"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3:22"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3:22"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3:22"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3:22">
      <c r="M37" s="27"/>
      <c r="N37" s="27"/>
      <c r="O37" s="27"/>
      <c r="P37" s="27"/>
      <c r="Q37" s="27"/>
      <c r="R37" s="27"/>
      <c r="S37" s="27"/>
      <c r="T37" s="27"/>
      <c r="U37" s="27"/>
      <c r="V37" s="27"/>
    </row>
  </sheetData>
  <mergeCells count="13">
    <mergeCell ref="D2:J3"/>
    <mergeCell ref="H9:I9"/>
    <mergeCell ref="H14:I14"/>
    <mergeCell ref="M4:O4"/>
    <mergeCell ref="Q4:S4"/>
    <mergeCell ref="D4:J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3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Cz. I Artykuły spoż.</vt:lpstr>
      <vt:lpstr>Cz. II Nabiał</vt:lpstr>
      <vt:lpstr>Cz. III Warzywa i owoce</vt:lpstr>
      <vt:lpstr>Cz.IV Mięso i wędliny</vt:lpstr>
      <vt:lpstr>Cz. V Pieczywo i ciasto</vt:lpstr>
      <vt:lpstr>Cz. VI Drób</vt:lpstr>
      <vt:lpstr>Cz. VII Jajka</vt:lpstr>
      <vt:lpstr>Cz. VIII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Gabriela Kotlarczyk</cp:lastModifiedBy>
  <cp:revision>24</cp:revision>
  <cp:lastPrinted>2023-05-18T10:58:44Z</cp:lastPrinted>
  <dcterms:created xsi:type="dcterms:W3CDTF">2021-11-23T07:36:57Z</dcterms:created>
  <dcterms:modified xsi:type="dcterms:W3CDTF">2023-05-22T11:33:29Z</dcterms:modified>
  <dc:language>pl-PL</dc:language>
</cp:coreProperties>
</file>