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3\pcuw\Wymiana danych\DZIAŁ ds. zamówień publicznych\PRZETARGI\przetargi 2024\PCUW.261.2.15.2024 - Żywność DPS III kwartał\POSTĘPOWANIE\na stronę\"/>
    </mc:Choice>
  </mc:AlternateContent>
  <xr:revisionPtr revIDLastSave="0" documentId="8_{29CA5293-EEFF-48CE-A6E1-3CC5B4C9CE17}" xr6:coauthVersionLast="47" xr6:coauthVersionMax="47" xr10:uidLastSave="{00000000-0000-0000-0000-000000000000}"/>
  <bookViews>
    <workbookView xWindow="3150" yWindow="570" windowWidth="15060" windowHeight="10350" tabRatio="500" firstSheet="5" activeTab="7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8" l="1"/>
  <c r="J10" i="7"/>
  <c r="K7" i="7"/>
  <c r="K9" i="4"/>
  <c r="K11" i="4"/>
  <c r="K13" i="4"/>
  <c r="K15" i="4"/>
  <c r="K17" i="4"/>
  <c r="K19" i="4"/>
  <c r="K21" i="4"/>
  <c r="K23" i="4"/>
  <c r="K25" i="4"/>
  <c r="K27" i="4"/>
  <c r="K29" i="4"/>
  <c r="K31" i="4"/>
  <c r="K33" i="4"/>
  <c r="K35" i="4"/>
  <c r="K37" i="4"/>
  <c r="K39" i="4"/>
  <c r="K16" i="3"/>
  <c r="K18" i="3"/>
  <c r="K20" i="3"/>
  <c r="K32" i="3"/>
  <c r="K34" i="3"/>
  <c r="K36" i="3"/>
  <c r="K38" i="3"/>
  <c r="K40" i="3"/>
  <c r="K11" i="2"/>
  <c r="K13" i="2"/>
  <c r="K17" i="2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83" i="1"/>
  <c r="M85" i="1"/>
  <c r="J18" i="2"/>
  <c r="K18" i="2" s="1"/>
  <c r="J16" i="2"/>
  <c r="K16" i="2" s="1"/>
  <c r="J13" i="2"/>
  <c r="J10" i="2"/>
  <c r="K10" i="2" s="1"/>
  <c r="J8" i="2"/>
  <c r="K8" i="2" s="1"/>
  <c r="J7" i="2"/>
  <c r="K7" i="2" s="1"/>
  <c r="J7" i="3"/>
  <c r="K7" i="3" s="1"/>
  <c r="J41" i="3"/>
  <c r="K41" i="3" s="1"/>
  <c r="J31" i="3"/>
  <c r="K31" i="3" s="1"/>
  <c r="J21" i="3"/>
  <c r="K21" i="3" s="1"/>
  <c r="J16" i="3"/>
  <c r="J9" i="2"/>
  <c r="K9" i="2" s="1"/>
  <c r="J11" i="2"/>
  <c r="J12" i="2"/>
  <c r="K12" i="2" s="1"/>
  <c r="J14" i="2"/>
  <c r="K14" i="2" s="1"/>
  <c r="J15" i="2"/>
  <c r="K15" i="2" s="1"/>
  <c r="J17" i="2"/>
  <c r="J19" i="2"/>
  <c r="K19" i="2" s="1"/>
  <c r="L92" i="1"/>
  <c r="M92" i="1" s="1"/>
  <c r="L93" i="1"/>
  <c r="M93" i="1" s="1"/>
  <c r="J7" i="4"/>
  <c r="K7" i="4" s="1"/>
  <c r="J8" i="4"/>
  <c r="K8" i="4" s="1"/>
  <c r="J9" i="4"/>
  <c r="J10" i="4"/>
  <c r="K10" i="4" s="1"/>
  <c r="J11" i="4"/>
  <c r="J12" i="4"/>
  <c r="K12" i="4" s="1"/>
  <c r="J13" i="4"/>
  <c r="J14" i="4"/>
  <c r="K14" i="4" s="1"/>
  <c r="J15" i="4"/>
  <c r="J16" i="4"/>
  <c r="K16" i="4" s="1"/>
  <c r="J17" i="4"/>
  <c r="J18" i="4"/>
  <c r="K18" i="4" s="1"/>
  <c r="J19" i="4"/>
  <c r="J20" i="4"/>
  <c r="K20" i="4" s="1"/>
  <c r="J21" i="4"/>
  <c r="J22" i="4"/>
  <c r="K22" i="4" s="1"/>
  <c r="J23" i="4"/>
  <c r="J24" i="4"/>
  <c r="K24" i="4" s="1"/>
  <c r="J25" i="4"/>
  <c r="J26" i="4"/>
  <c r="K26" i="4" s="1"/>
  <c r="J27" i="4"/>
  <c r="J28" i="4"/>
  <c r="K28" i="4" s="1"/>
  <c r="J29" i="4"/>
  <c r="J30" i="4"/>
  <c r="K30" i="4" s="1"/>
  <c r="J31" i="4"/>
  <c r="J32" i="4"/>
  <c r="K32" i="4" s="1"/>
  <c r="J33" i="4"/>
  <c r="J34" i="4"/>
  <c r="K34" i="4" s="1"/>
  <c r="J35" i="4"/>
  <c r="J36" i="4"/>
  <c r="K36" i="4" s="1"/>
  <c r="J37" i="4"/>
  <c r="J38" i="4"/>
  <c r="K38" i="4" s="1"/>
  <c r="J39" i="4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7" i="5"/>
  <c r="K7" i="5" s="1"/>
  <c r="L82" i="1"/>
  <c r="M82" i="1" s="1"/>
  <c r="L56" i="1"/>
  <c r="M56" i="1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7" i="3"/>
  <c r="K17" i="3" s="1"/>
  <c r="J18" i="3"/>
  <c r="J19" i="3"/>
  <c r="K19" i="3" s="1"/>
  <c r="J20" i="3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2" i="3"/>
  <c r="J33" i="3"/>
  <c r="K33" i="3" s="1"/>
  <c r="J34" i="3"/>
  <c r="J35" i="3"/>
  <c r="K35" i="3" s="1"/>
  <c r="J36" i="3"/>
  <c r="J37" i="3"/>
  <c r="K37" i="3" s="1"/>
  <c r="J38" i="3"/>
  <c r="J39" i="3"/>
  <c r="K39" i="3" s="1"/>
  <c r="J40" i="3"/>
  <c r="J42" i="3"/>
  <c r="K42" i="3" s="1"/>
  <c r="L90" i="1"/>
  <c r="M90" i="1" s="1"/>
  <c r="L91" i="1"/>
  <c r="M91" i="1" s="1"/>
  <c r="J8" i="8"/>
  <c r="J7" i="8"/>
  <c r="J9" i="8" s="1"/>
  <c r="J8" i="6"/>
  <c r="K8" i="6" s="1"/>
  <c r="J9" i="6"/>
  <c r="K9" i="6" s="1"/>
  <c r="L85" i="1"/>
  <c r="J7" i="7"/>
  <c r="J8" i="7" s="1"/>
  <c r="J7" i="6"/>
  <c r="K7" i="6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L22" i="1"/>
  <c r="M22" i="1" s="1"/>
  <c r="L23" i="1"/>
  <c r="L24" i="1"/>
  <c r="M24" i="1" s="1"/>
  <c r="L25" i="1"/>
  <c r="L26" i="1"/>
  <c r="M26" i="1" s="1"/>
  <c r="L27" i="1"/>
  <c r="L28" i="1"/>
  <c r="M28" i="1" s="1"/>
  <c r="L29" i="1"/>
  <c r="L30" i="1"/>
  <c r="M30" i="1" s="1"/>
  <c r="L31" i="1"/>
  <c r="L32" i="1"/>
  <c r="M32" i="1" s="1"/>
  <c r="L33" i="1"/>
  <c r="L34" i="1"/>
  <c r="M34" i="1" s="1"/>
  <c r="L35" i="1"/>
  <c r="L36" i="1"/>
  <c r="M36" i="1" s="1"/>
  <c r="L37" i="1"/>
  <c r="L38" i="1"/>
  <c r="M38" i="1" s="1"/>
  <c r="L39" i="1"/>
  <c r="L40" i="1"/>
  <c r="M40" i="1" s="1"/>
  <c r="L41" i="1"/>
  <c r="L42" i="1"/>
  <c r="M42" i="1" s="1"/>
  <c r="L43" i="1"/>
  <c r="L44" i="1"/>
  <c r="M44" i="1" s="1"/>
  <c r="L45" i="1"/>
  <c r="L46" i="1"/>
  <c r="M46" i="1" s="1"/>
  <c r="L47" i="1"/>
  <c r="L48" i="1"/>
  <c r="M48" i="1" s="1"/>
  <c r="L49" i="1"/>
  <c r="L50" i="1"/>
  <c r="M50" i="1" s="1"/>
  <c r="L51" i="1"/>
  <c r="L52" i="1"/>
  <c r="M52" i="1" s="1"/>
  <c r="L53" i="1"/>
  <c r="L54" i="1"/>
  <c r="M54" i="1" s="1"/>
  <c r="L55" i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3" i="1"/>
  <c r="L84" i="1"/>
  <c r="M84" i="1" s="1"/>
  <c r="L86" i="1"/>
  <c r="M86" i="1" s="1"/>
  <c r="L87" i="1"/>
  <c r="M87" i="1" s="1"/>
  <c r="L88" i="1"/>
  <c r="M88" i="1" s="1"/>
  <c r="L89" i="1"/>
  <c r="M89" i="1" s="1"/>
  <c r="L7" i="1"/>
  <c r="M7" i="1" s="1"/>
  <c r="K7" i="8" l="1"/>
  <c r="J11" i="8" s="1"/>
  <c r="J21" i="5"/>
  <c r="J19" i="5"/>
  <c r="J20" i="5" s="1"/>
  <c r="J10" i="6"/>
  <c r="L94" i="1"/>
  <c r="J40" i="4"/>
  <c r="J43" i="3"/>
  <c r="J20" i="2"/>
  <c r="J22" i="2"/>
  <c r="L96" i="1"/>
  <c r="J45" i="3"/>
  <c r="J42" i="4"/>
  <c r="J12" i="6"/>
  <c r="J10" i="8" l="1"/>
  <c r="J9" i="7"/>
  <c r="J11" i="6"/>
  <c r="J21" i="2"/>
  <c r="J44" i="3"/>
  <c r="J41" i="4"/>
  <c r="L95" i="1"/>
</calcChain>
</file>

<file path=xl/sharedStrings.xml><?xml version="1.0" encoding="utf-8"?>
<sst xmlns="http://schemas.openxmlformats.org/spreadsheetml/2006/main" count="503" uniqueCount="225">
  <si>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</si>
  <si>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</si>
  <si>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</si>
  <si>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</si>
  <si>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</si>
  <si>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</si>
  <si>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</si>
  <si>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</si>
  <si>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</si>
  <si>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</si>
  <si>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</si>
  <si>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</si>
  <si>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</si>
  <si>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</si>
  <si>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</si>
  <si>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</si>
  <si>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</si>
  <si>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</si>
  <si>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</si>
  <si>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</si>
  <si>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</si>
  <si>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</si>
  <si>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</si>
  <si>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</si>
  <si>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</si>
  <si>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</si>
  <si>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</si>
  <si>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</si>
  <si>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</si>
  <si>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</si>
  <si>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</si>
  <si>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</si>
  <si>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</si>
  <si>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</si>
  <si>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</si>
  <si>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</si>
  <si>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</si>
  <si>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</si>
  <si>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</si>
  <si>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</si>
  <si>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</si>
  <si>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</si>
  <si>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</si>
  <si>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</si>
  <si>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</si>
  <si>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</si>
  <si>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</si>
  <si>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</si>
  <si>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</si>
  <si>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</si>
  <si>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</si>
  <si>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</si>
  <si>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</si>
  <si>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</si>
  <si>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</si>
  <si>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</si>
  <si>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</si>
  <si>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</si>
  <si>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</si>
  <si>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</si>
  <si>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</si>
  <si>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</si>
  <si>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</si>
  <si>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</si>
  <si>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</si>
  <si>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</si>
  <si>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</si>
  <si>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</si>
  <si>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</si>
  <si>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</si>
  <si>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</si>
  <si>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</si>
  <si>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</si>
  <si>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</si>
  <si>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</si>
  <si>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</si>
  <si>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</si>
  <si>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</si>
  <si>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</si>
  <si>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</si>
  <si>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</si>
  <si>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</si>
  <si>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</si>
  <si>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</si>
  <si>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</si>
  <si>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</si>
  <si>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</si>
  <si>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</si>
  <si>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</si>
  <si>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</si>
  <si>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</si>
  <si>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</si>
  <si>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</si>
  <si>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</si>
  <si>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</si>
  <si>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</si>
  <si>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>Boczek wędzony 
– paski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</si>
  <si>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</si>
  <si>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</si>
  <si>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</si>
  <si>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</si>
  <si>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krakowska 
Parzona </t>
  </si>
  <si>
    <t>Kiełbasa parówka
 Gruba</t>
  </si>
  <si>
    <t xml:space="preserve">Kiełbasa parówka 
Śniadaniowa </t>
  </si>
  <si>
    <t xml:space="preserve">Kiełbasa poznańska </t>
  </si>
  <si>
    <t xml:space="preserve">Kiełbasa śląska </t>
  </si>
  <si>
    <t>Kiełbasa swojska</t>
  </si>
  <si>
    <t xml:space="preserve">Kiełbasa szynkowa
 drobiowa </t>
  </si>
  <si>
    <t xml:space="preserve">Kiełbasa szynkowa 
Kanapkowa </t>
  </si>
  <si>
    <t xml:space="preserve">Kiełbasa szynkowa
 Konserwowa 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</si>
  <si>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</si>
  <si>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</si>
  <si>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</si>
  <si>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</si>
  <si>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</si>
  <si>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>Mięso gulaszowe 
Wieprzowe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</si>
  <si>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</si>
  <si>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</si>
  <si>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</si>
  <si>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</si>
  <si>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</si>
  <si>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</si>
  <si>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</si>
  <si>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</si>
  <si>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</si>
  <si>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r>
      <rPr>
        <sz val="10"/>
        <rFont val="Times New Roman"/>
        <family val="1"/>
        <charset val="238"/>
      </rPr>
      <t>Szynka złota 
Z kurczaka</t>
    </r>
    <r>
      <rPr>
        <b/>
        <sz val="10"/>
        <rFont val="Times New Roman"/>
        <family val="1"/>
        <charset val="238"/>
      </rPr>
      <t xml:space="preserve">         </t>
    </r>
  </si>
  <si>
    <t>Wątrobianka – pasztet 
Wędzony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</si>
  <si>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</si>
  <si>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</si>
  <si>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</si>
  <si>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</si>
  <si>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</si>
  <si>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</si>
  <si>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</si>
  <si>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</si>
  <si>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</si>
  <si>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</si>
  <si>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</si>
  <si>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</si>
  <si>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</si>
  <si>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</si>
  <si>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</si>
  <si>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</si>
  <si>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</si>
  <si>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</si>
  <si>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</si>
  <si>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</si>
  <si>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</si>
  <si>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</si>
  <si>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</si>
  <si>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</si>
  <si>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</si>
  <si>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</si>
  <si>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</si>
  <si>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</si>
  <si>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</si>
  <si>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</si>
  <si>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</si>
  <si>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</si>
  <si>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</si>
  <si>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</si>
  <si>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</si>
  <si>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</si>
  <si>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</si>
  <si>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</si>
  <si>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</si>
  <si>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</si>
  <si>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</si>
  <si>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</si>
  <si>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</si>
  <si>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</si>
  <si>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</si>
  <si>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</si>
  <si>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</si>
  <si>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>Bułka zwykła
 – 50 g</t>
  </si>
  <si>
    <t>Chleb pszenny (pakowany 
W  woreczki foliowe, 
krojony) – 500 g</t>
  </si>
  <si>
    <t>Chleb żytni razowy pakowany 
w woreczki foliowe, krojony)
 – 500 g</t>
  </si>
  <si>
    <t>Chleb pszenno-żytni (pakowany 
w woreczki foliowe, krojony) 
– 600 g</t>
  </si>
  <si>
    <t>Drożdżówka – 100 g</t>
  </si>
  <si>
    <t>Muszle karbowane – 100 g</t>
  </si>
  <si>
    <t>Babka piaskowa
 - 1 kg*</t>
  </si>
  <si>
    <t>Makowiec – 1 kg*</t>
  </si>
  <si>
    <t>Pączki – 100 g*</t>
  </si>
  <si>
    <t>Rogal – 150 g*</t>
  </si>
  <si>
    <t>Sernik – 1 kg*</t>
  </si>
  <si>
    <t>*zapotrzebowanie sezonowe</t>
  </si>
  <si>
    <t>Załącznik Nr 5A</t>
  </si>
  <si>
    <t>Załącznik Nr 5B</t>
  </si>
  <si>
    <t>Załącznik Nr 5C</t>
  </si>
  <si>
    <t>Załącznik Nr 5D</t>
  </si>
  <si>
    <t>Załacznik Nr 5E</t>
  </si>
  <si>
    <t xml:space="preserve">Załącznik Nr 5F </t>
  </si>
  <si>
    <t xml:space="preserve">Załącznik Nr 5G </t>
  </si>
  <si>
    <t xml:space="preserve">Załacznik Nr 5H </t>
  </si>
  <si>
    <t>Ogórek kiszony</t>
  </si>
  <si>
    <t>Jajka klasa A – (waga 53-63 g. M) 
ściółkowe lub klatkowe</t>
  </si>
  <si>
    <t>Mak niebieski mielony – 1 kg</t>
  </si>
  <si>
    <t>Przyprawa warzywna do zup i potrwa – 10 kg</t>
  </si>
  <si>
    <t>Mieszanka owocowa (mrożonki) 2,5 kg</t>
  </si>
  <si>
    <t>Część VI – Drób - III kwartał</t>
  </si>
  <si>
    <t xml:space="preserve"> Lp. </t>
  </si>
  <si>
    <t>Nazwa artykułu</t>
  </si>
  <si>
    <t>Jednostka</t>
  </si>
  <si>
    <t xml:space="preserve">Ilość </t>
  </si>
  <si>
    <t>Cena jedn. netto</t>
  </si>
  <si>
    <t>Stawka
 VAT %</t>
  </si>
  <si>
    <t>Wartość netto (4x5)*</t>
  </si>
  <si>
    <t>Wartość brutto (6x7)*</t>
  </si>
  <si>
    <t xml:space="preserve">*wartość brutto i netto zaokrąglana do 2 miejsc po przecinku </t>
  </si>
  <si>
    <t>Część VIII – Ryby</t>
  </si>
  <si>
    <t>Część I – Artykuły spożywcze</t>
  </si>
  <si>
    <t>Całkowita wartośc netto</t>
  </si>
  <si>
    <t>Całkowita wartośc podatku VAT</t>
  </si>
  <si>
    <t>Całkowita wartość brutto</t>
  </si>
  <si>
    <t>Część II – Nabiał</t>
  </si>
  <si>
    <t>Część V – Pieczywo i ciasto</t>
  </si>
  <si>
    <t>Część IV – Mięso i wędliny</t>
  </si>
  <si>
    <t>Część III – Warzywa i owoce</t>
  </si>
  <si>
    <t xml:space="preserve">Sukcesywne dostawy żywności dla Domu Pomocy Społecznej w Pakówce </t>
  </si>
  <si>
    <t xml:space="preserve"> w okresie od 01.07.2024 r. do 30.09.2024 r. - III kwartał</t>
  </si>
  <si>
    <t>w okresie od 01.07.2024 r. do 30.09.2024 r. - III kwartał</t>
  </si>
  <si>
    <t>Sukcesywne dostawy żywności dla Domu Pomocy Społecznej w Pakówce</t>
  </si>
  <si>
    <t>w okresie od 01.07.2024 r. do 30.09.2024 r.  - III kwartał</t>
  </si>
  <si>
    <t>Część VII - Jajka</t>
  </si>
  <si>
    <t>Zakwas na żurek (w szkle) 0,5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</si>
</sst>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sz val="3"/>
      <color rgb="FF000000"/>
      <name val="TimesNewRomanPSMT"/>
    </font>
    <font>
      <i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0" tint="-4.9989318521683403E-2"/>
        <bgColor rgb="FFD9D9D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2" borderId="0" xfId="0" applyFill="1"/>
    <xf numFmtId="0" fontId="9" fillId="2" borderId="0" xfId="0" applyFont="1" applyFill="1" applyAlignment="1">
      <alignment vertical="center"/>
    </xf>
    <xf numFmtId="9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0" fillId="2" borderId="9" xfId="0" applyFill="1" applyBorder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8" fillId="2" borderId="0" xfId="0" applyFont="1" applyFill="1"/>
    <xf numFmtId="2" fontId="4" fillId="0" borderId="16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" fillId="0" borderId="0" xfId="0" applyFont="1" applyAlignment="1">
      <alignment vertical="center"/>
    </xf>
    <xf numFmtId="2" fontId="4" fillId="0" borderId="3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5" borderId="3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2" fontId="4" fillId="0" borderId="40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0" fontId="9" fillId="4" borderId="36" xfId="0" applyFont="1" applyFill="1" applyBorder="1" applyAlignment="1">
      <alignment horizontal="right"/>
    </xf>
    <xf numFmtId="2" fontId="9" fillId="4" borderId="27" xfId="0" applyNumberFormat="1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right"/>
    </xf>
    <xf numFmtId="0" fontId="4" fillId="4" borderId="25" xfId="0" applyFont="1" applyFill="1" applyBorder="1" applyAlignment="1">
      <alignment horizontal="right"/>
    </xf>
    <xf numFmtId="0" fontId="4" fillId="4" borderId="41" xfId="0" applyFont="1" applyFill="1" applyBorder="1" applyAlignment="1">
      <alignment horizontal="right"/>
    </xf>
    <xf numFmtId="2" fontId="4" fillId="4" borderId="42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right"/>
    </xf>
    <xf numFmtId="0" fontId="4" fillId="4" borderId="33" xfId="0" applyFont="1" applyFill="1" applyBorder="1" applyAlignment="1">
      <alignment horizontal="right"/>
    </xf>
    <xf numFmtId="0" fontId="4" fillId="4" borderId="34" xfId="0" applyFont="1" applyFill="1" applyBorder="1" applyAlignment="1">
      <alignment horizontal="right"/>
    </xf>
    <xf numFmtId="2" fontId="4" fillId="4" borderId="16" xfId="0" applyNumberFormat="1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right"/>
    </xf>
    <xf numFmtId="0" fontId="4" fillId="4" borderId="29" xfId="0" applyFont="1" applyFill="1" applyBorder="1" applyAlignment="1">
      <alignment horizontal="right"/>
    </xf>
    <xf numFmtId="0" fontId="4" fillId="4" borderId="30" xfId="0" applyFont="1" applyFill="1" applyBorder="1" applyAlignment="1">
      <alignment horizontal="right"/>
    </xf>
    <xf numFmtId="2" fontId="4" fillId="4" borderId="31" xfId="0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44"/>
  <sheetViews>
    <sheetView topLeftCell="F1" zoomScaleNormal="100" workbookViewId="0">
      <selection activeCell="M10" sqref="M10"/>
    </sheetView>
  </sheetViews>
  <sheetFormatPr defaultColWidth="8.7109375" defaultRowHeight="15"/>
  <cols>
    <col min="5" max="5" width="6.7109375" customWidth="1"/>
    <col min="6" max="6" width="10.7109375" style="1" customWidth="1"/>
    <col min="7" max="7" width="34.7109375" customWidth="1"/>
    <col min="8" max="8" width="9.42578125" customWidth="1"/>
    <col min="10" max="10" width="14.42578125" customWidth="1"/>
    <col min="11" max="11" width="11.5703125" customWidth="1"/>
    <col min="12" max="12" width="11.7109375" customWidth="1"/>
    <col min="13" max="13" width="14.28515625" customWidth="1"/>
    <col min="14" max="14" width="12.7109375" customWidth="1"/>
    <col min="15" max="15" width="14.42578125" customWidth="1"/>
    <col min="16" max="16" width="16.85546875" customWidth="1"/>
    <col min="18" max="18" width="14.28515625" customWidth="1"/>
    <col min="19" max="19" width="16.7109375" customWidth="1"/>
    <col min="20" max="20" width="16.140625" customWidth="1"/>
  </cols>
  <sheetData>
    <row r="1" spans="1:49" ht="15.75" thickBot="1"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18" customHeight="1">
      <c r="A2" s="89" t="s">
        <v>186</v>
      </c>
      <c r="B2" s="89"/>
      <c r="C2" s="89"/>
      <c r="D2" s="89"/>
      <c r="E2" s="3"/>
      <c r="F2" s="94" t="s">
        <v>218</v>
      </c>
      <c r="G2" s="95"/>
      <c r="H2" s="95"/>
      <c r="I2" s="95"/>
      <c r="J2" s="95"/>
      <c r="K2" s="95"/>
      <c r="L2" s="95"/>
      <c r="M2" s="9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19.5" customHeight="1">
      <c r="F3" s="97" t="s">
        <v>220</v>
      </c>
      <c r="G3" s="98"/>
      <c r="H3" s="98"/>
      <c r="I3" s="98"/>
      <c r="J3" s="98"/>
      <c r="K3" s="98"/>
      <c r="L3" s="98"/>
      <c r="M3" s="99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ht="21.75" customHeight="1" thickBot="1">
      <c r="F4" s="91" t="s">
        <v>210</v>
      </c>
      <c r="G4" s="92"/>
      <c r="H4" s="92"/>
      <c r="I4" s="92"/>
      <c r="J4" s="92"/>
      <c r="K4" s="92"/>
      <c r="L4" s="92"/>
      <c r="M4" s="93"/>
      <c r="N4" s="90"/>
      <c r="O4" s="90"/>
      <c r="P4" s="90"/>
      <c r="Q4" s="17"/>
      <c r="R4" s="90"/>
      <c r="S4" s="90"/>
      <c r="T4" s="90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ht="22.9" customHeight="1">
      <c r="F5" s="38">
        <v>1</v>
      </c>
      <c r="G5" s="39">
        <v>2</v>
      </c>
      <c r="H5" s="39">
        <v>3</v>
      </c>
      <c r="I5" s="39">
        <v>4</v>
      </c>
      <c r="J5" s="40">
        <v>5</v>
      </c>
      <c r="K5" s="40">
        <v>6</v>
      </c>
      <c r="L5" s="40">
        <v>7</v>
      </c>
      <c r="M5" s="41">
        <v>8</v>
      </c>
      <c r="N5" s="17"/>
      <c r="O5" s="18"/>
      <c r="P5" s="18"/>
      <c r="Q5" s="17"/>
      <c r="R5" s="18"/>
      <c r="S5" s="18"/>
      <c r="T5" s="18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ht="28.5" customHeight="1">
      <c r="F6" s="42" t="s">
        <v>200</v>
      </c>
      <c r="G6" s="43" t="s">
        <v>201</v>
      </c>
      <c r="H6" s="43" t="s">
        <v>202</v>
      </c>
      <c r="I6" s="43" t="s">
        <v>203</v>
      </c>
      <c r="J6" s="44" t="s">
        <v>204</v>
      </c>
      <c r="K6" s="44" t="s">
        <v>205</v>
      </c>
      <c r="L6" s="44" t="s">
        <v>206</v>
      </c>
      <c r="M6" s="45" t="s">
        <v>207</v>
      </c>
      <c r="N6" s="46" t="s">
        <v>208</v>
      </c>
      <c r="O6" s="18"/>
      <c r="P6" s="18"/>
      <c r="Q6" s="17"/>
      <c r="R6" s="19"/>
      <c r="S6" s="18"/>
      <c r="T6" s="18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>
      <c r="F7" s="51">
        <v>1</v>
      </c>
      <c r="G7" s="15" t="s">
        <v>0</v>
      </c>
      <c r="H7" s="14" t="s">
        <v>1</v>
      </c>
      <c r="I7" s="49">
        <v>2</v>
      </c>
      <c r="J7" s="14"/>
      <c r="K7" s="14">
        <v>5</v>
      </c>
      <c r="L7" s="47">
        <f xml:space="preserve"> SUM(I7*J7)</f>
        <v>0</v>
      </c>
      <c r="M7" s="33">
        <f>((K7/100)+1)*L7</f>
        <v>0</v>
      </c>
      <c r="N7" s="19"/>
      <c r="O7" s="18"/>
      <c r="P7" s="18"/>
      <c r="Q7" s="17"/>
      <c r="R7" s="19"/>
      <c r="S7" s="18"/>
      <c r="T7" s="18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>
      <c r="F8" s="51">
        <v>2</v>
      </c>
      <c r="G8" s="16" t="s">
        <v>135</v>
      </c>
      <c r="H8" s="14" t="s">
        <v>1</v>
      </c>
      <c r="I8" s="49">
        <v>35</v>
      </c>
      <c r="J8" s="14"/>
      <c r="K8" s="14">
        <v>5</v>
      </c>
      <c r="L8" s="47">
        <f t="shared" ref="L8:L70" si="0" xml:space="preserve"> SUM(I8*J8)</f>
        <v>0</v>
      </c>
      <c r="M8" s="33">
        <f t="shared" ref="M8:M71" si="1">((K8/100)+1)*L8</f>
        <v>0</v>
      </c>
      <c r="N8" s="19"/>
      <c r="O8" s="18"/>
      <c r="P8" s="18"/>
      <c r="Q8" s="17"/>
      <c r="R8" s="19"/>
      <c r="S8" s="18"/>
      <c r="T8" s="18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>
      <c r="F9" s="51">
        <v>3</v>
      </c>
      <c r="G9" s="15" t="s">
        <v>3</v>
      </c>
      <c r="H9" s="14" t="s">
        <v>1</v>
      </c>
      <c r="I9" s="50">
        <v>3</v>
      </c>
      <c r="J9" s="14"/>
      <c r="K9" s="14">
        <v>5</v>
      </c>
      <c r="L9" s="47">
        <f t="shared" si="0"/>
        <v>0</v>
      </c>
      <c r="M9" s="33">
        <f t="shared" si="1"/>
        <v>0</v>
      </c>
      <c r="N9" s="19"/>
      <c r="O9" s="18"/>
      <c r="P9" s="18"/>
      <c r="Q9" s="17"/>
      <c r="R9" s="19"/>
      <c r="S9" s="18"/>
      <c r="T9" s="18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>
      <c r="F10" s="51">
        <v>4</v>
      </c>
      <c r="G10" s="15" t="s">
        <v>4</v>
      </c>
      <c r="H10" s="14" t="s">
        <v>1</v>
      </c>
      <c r="I10" s="50">
        <v>500</v>
      </c>
      <c r="J10" s="14"/>
      <c r="K10" s="14">
        <v>5</v>
      </c>
      <c r="L10" s="47">
        <f t="shared" si="0"/>
        <v>0</v>
      </c>
      <c r="M10" s="33">
        <f t="shared" si="1"/>
        <v>0</v>
      </c>
      <c r="N10" s="20"/>
      <c r="O10" s="18"/>
      <c r="P10" s="18"/>
      <c r="Q10" s="17"/>
      <c r="R10" s="20"/>
      <c r="S10" s="18"/>
      <c r="T10" s="18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25.5">
      <c r="F11" s="51">
        <v>5</v>
      </c>
      <c r="G11" s="16" t="s">
        <v>136</v>
      </c>
      <c r="H11" s="14" t="s">
        <v>1</v>
      </c>
      <c r="I11" s="50">
        <v>40</v>
      </c>
      <c r="J11" s="14"/>
      <c r="K11" s="14">
        <v>5</v>
      </c>
      <c r="L11" s="47">
        <f t="shared" si="0"/>
        <v>0</v>
      </c>
      <c r="M11" s="33">
        <f t="shared" si="1"/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>
      <c r="F12" s="51">
        <v>6</v>
      </c>
      <c r="G12" s="15" t="s">
        <v>5</v>
      </c>
      <c r="H12" s="14" t="s">
        <v>1</v>
      </c>
      <c r="I12" s="50">
        <v>350</v>
      </c>
      <c r="J12" s="14"/>
      <c r="K12" s="14">
        <v>5</v>
      </c>
      <c r="L12" s="47">
        <f t="shared" si="0"/>
        <v>0</v>
      </c>
      <c r="M12" s="33">
        <f t="shared" si="1"/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>
      <c r="F13" s="51">
        <v>7</v>
      </c>
      <c r="G13" s="15" t="s">
        <v>6</v>
      </c>
      <c r="H13" s="14" t="s">
        <v>1</v>
      </c>
      <c r="I13" s="50">
        <v>30</v>
      </c>
      <c r="J13" s="14"/>
      <c r="K13" s="14">
        <v>5</v>
      </c>
      <c r="L13" s="47">
        <f t="shared" si="0"/>
        <v>0</v>
      </c>
      <c r="M13" s="33">
        <f t="shared" si="1"/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>
      <c r="F14" s="51">
        <v>8</v>
      </c>
      <c r="G14" s="15" t="s">
        <v>137</v>
      </c>
      <c r="H14" s="14" t="s">
        <v>1</v>
      </c>
      <c r="I14" s="50">
        <v>55</v>
      </c>
      <c r="J14" s="14"/>
      <c r="K14" s="14">
        <v>5</v>
      </c>
      <c r="L14" s="47">
        <f t="shared" si="0"/>
        <v>0</v>
      </c>
      <c r="M14" s="33">
        <f t="shared" si="1"/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>
      <c r="F15" s="51">
        <v>9</v>
      </c>
      <c r="G15" s="15" t="s">
        <v>138</v>
      </c>
      <c r="H15" s="14" t="s">
        <v>1</v>
      </c>
      <c r="I15" s="50">
        <v>350</v>
      </c>
      <c r="J15" s="14"/>
      <c r="K15" s="14">
        <v>8</v>
      </c>
      <c r="L15" s="47">
        <f t="shared" si="0"/>
        <v>0</v>
      </c>
      <c r="M15" s="33">
        <f t="shared" si="1"/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>
      <c r="F16" s="51">
        <v>10</v>
      </c>
      <c r="G16" s="15" t="s">
        <v>139</v>
      </c>
      <c r="H16" s="14" t="s">
        <v>1</v>
      </c>
      <c r="I16" s="50">
        <v>7</v>
      </c>
      <c r="J16" s="14"/>
      <c r="K16" s="14">
        <v>8</v>
      </c>
      <c r="L16" s="47">
        <f t="shared" si="0"/>
        <v>0</v>
      </c>
      <c r="M16" s="33">
        <f t="shared" si="1"/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6:49">
      <c r="F17" s="51">
        <v>11</v>
      </c>
      <c r="G17" s="15" t="s">
        <v>7</v>
      </c>
      <c r="H17" s="14" t="s">
        <v>1</v>
      </c>
      <c r="I17" s="50">
        <v>25</v>
      </c>
      <c r="J17" s="14"/>
      <c r="K17" s="14">
        <v>8</v>
      </c>
      <c r="L17" s="47">
        <f t="shared" si="0"/>
        <v>0</v>
      </c>
      <c r="M17" s="33">
        <f t="shared" si="1"/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6:49">
      <c r="F18" s="51">
        <v>12</v>
      </c>
      <c r="G18" s="15" t="s">
        <v>140</v>
      </c>
      <c r="H18" s="14" t="s">
        <v>1</v>
      </c>
      <c r="I18" s="50"/>
      <c r="J18" s="14"/>
      <c r="K18" s="14">
        <v>23</v>
      </c>
      <c r="L18" s="47">
        <f t="shared" si="0"/>
        <v>0</v>
      </c>
      <c r="M18" s="33">
        <f t="shared" si="1"/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6:49">
      <c r="F19" s="51">
        <v>13</v>
      </c>
      <c r="G19" s="16" t="s">
        <v>141</v>
      </c>
      <c r="H19" s="14" t="s">
        <v>1</v>
      </c>
      <c r="I19" s="50">
        <v>1</v>
      </c>
      <c r="J19" s="14"/>
      <c r="K19" s="14">
        <v>8</v>
      </c>
      <c r="L19" s="47">
        <f t="shared" si="0"/>
        <v>0</v>
      </c>
      <c r="M19" s="33">
        <f t="shared" si="1"/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6:49">
      <c r="F20" s="51">
        <v>14</v>
      </c>
      <c r="G20" s="16" t="s">
        <v>142</v>
      </c>
      <c r="H20" s="14" t="s">
        <v>1</v>
      </c>
      <c r="I20" s="50">
        <v>3</v>
      </c>
      <c r="J20" s="14"/>
      <c r="K20" s="14">
        <v>5</v>
      </c>
      <c r="L20" s="47">
        <f t="shared" si="0"/>
        <v>0</v>
      </c>
      <c r="M20" s="33">
        <f t="shared" si="1"/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6:49">
      <c r="F21" s="51">
        <v>15</v>
      </c>
      <c r="G21" s="15" t="s">
        <v>8</v>
      </c>
      <c r="H21" s="14" t="s">
        <v>1</v>
      </c>
      <c r="I21" s="50">
        <v>150</v>
      </c>
      <c r="J21" s="14"/>
      <c r="K21" s="14">
        <v>5</v>
      </c>
      <c r="L21" s="47">
        <f t="shared" si="0"/>
        <v>0</v>
      </c>
      <c r="M21" s="33">
        <f t="shared" si="1"/>
        <v>0</v>
      </c>
      <c r="N21" s="17"/>
      <c r="O21" s="17"/>
      <c r="P21" s="17"/>
      <c r="Q21" s="17"/>
      <c r="R21" s="2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6:49">
      <c r="F22" s="51">
        <v>16</v>
      </c>
      <c r="G22" s="15" t="s">
        <v>9</v>
      </c>
      <c r="H22" s="14" t="s">
        <v>1</v>
      </c>
      <c r="I22" s="50">
        <v>80</v>
      </c>
      <c r="J22" s="14"/>
      <c r="K22" s="14">
        <v>5</v>
      </c>
      <c r="L22" s="47">
        <f t="shared" si="0"/>
        <v>0</v>
      </c>
      <c r="M22" s="33">
        <f t="shared" si="1"/>
        <v>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6:49">
      <c r="F23" s="51">
        <v>17</v>
      </c>
      <c r="G23" s="16" t="s">
        <v>172</v>
      </c>
      <c r="H23" s="14" t="s">
        <v>1</v>
      </c>
      <c r="I23" s="50">
        <v>30</v>
      </c>
      <c r="J23" s="14"/>
      <c r="K23" s="14">
        <v>5</v>
      </c>
      <c r="L23" s="47">
        <f t="shared" si="0"/>
        <v>0</v>
      </c>
      <c r="M23" s="33">
        <f t="shared" si="1"/>
        <v>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6:49">
      <c r="F24" s="51">
        <v>18</v>
      </c>
      <c r="G24" s="15" t="s">
        <v>10</v>
      </c>
      <c r="H24" s="14" t="s">
        <v>1</v>
      </c>
      <c r="I24" s="50">
        <v>400</v>
      </c>
      <c r="J24" s="14"/>
      <c r="K24" s="14">
        <v>8</v>
      </c>
      <c r="L24" s="47">
        <f t="shared" si="0"/>
        <v>0</v>
      </c>
      <c r="M24" s="33">
        <f t="shared" si="1"/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6:49">
      <c r="F25" s="51">
        <v>19</v>
      </c>
      <c r="G25" s="15" t="s">
        <v>11</v>
      </c>
      <c r="H25" s="14" t="s">
        <v>1</v>
      </c>
      <c r="I25" s="50">
        <v>70</v>
      </c>
      <c r="J25" s="14"/>
      <c r="K25" s="14">
        <v>5</v>
      </c>
      <c r="L25" s="47">
        <f t="shared" si="0"/>
        <v>0</v>
      </c>
      <c r="M25" s="33">
        <f t="shared" si="1"/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6:49">
      <c r="F26" s="51">
        <v>20</v>
      </c>
      <c r="G26" s="15" t="s">
        <v>12</v>
      </c>
      <c r="H26" s="14" t="s">
        <v>1</v>
      </c>
      <c r="I26" s="50">
        <v>400</v>
      </c>
      <c r="J26" s="14"/>
      <c r="K26" s="14">
        <v>23</v>
      </c>
      <c r="L26" s="47">
        <f t="shared" si="0"/>
        <v>0</v>
      </c>
      <c r="M26" s="33">
        <f t="shared" si="1"/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6:49">
      <c r="F27" s="51">
        <v>21</v>
      </c>
      <c r="G27" s="15" t="s">
        <v>13</v>
      </c>
      <c r="H27" s="14" t="s">
        <v>1</v>
      </c>
      <c r="I27" s="50">
        <v>100</v>
      </c>
      <c r="J27" s="14"/>
      <c r="K27" s="14">
        <v>23</v>
      </c>
      <c r="L27" s="47">
        <f t="shared" si="0"/>
        <v>0</v>
      </c>
      <c r="M27" s="33">
        <f t="shared" si="1"/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6:49">
      <c r="F28" s="51">
        <v>22</v>
      </c>
      <c r="G28" s="16" t="s">
        <v>171</v>
      </c>
      <c r="H28" s="14" t="s">
        <v>1</v>
      </c>
      <c r="I28" s="50">
        <v>20</v>
      </c>
      <c r="J28" s="14"/>
      <c r="K28" s="14">
        <v>5</v>
      </c>
      <c r="L28" s="47">
        <f t="shared" si="0"/>
        <v>0</v>
      </c>
      <c r="M28" s="33">
        <f t="shared" si="1"/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6:49">
      <c r="F29" s="51">
        <v>23</v>
      </c>
      <c r="G29" s="15" t="s">
        <v>143</v>
      </c>
      <c r="H29" s="14" t="s">
        <v>1</v>
      </c>
      <c r="I29" s="50">
        <v>80</v>
      </c>
      <c r="J29" s="14"/>
      <c r="K29" s="14">
        <v>5</v>
      </c>
      <c r="L29" s="47">
        <f t="shared" si="0"/>
        <v>0</v>
      </c>
      <c r="M29" s="33">
        <f t="shared" si="1"/>
        <v>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6:49">
      <c r="F30" s="51">
        <v>24</v>
      </c>
      <c r="G30" s="15" t="s">
        <v>144</v>
      </c>
      <c r="H30" s="14" t="s">
        <v>1</v>
      </c>
      <c r="I30" s="50">
        <v>40</v>
      </c>
      <c r="J30" s="14"/>
      <c r="K30" s="14">
        <v>5</v>
      </c>
      <c r="L30" s="47">
        <f t="shared" si="0"/>
        <v>0</v>
      </c>
      <c r="M30" s="33">
        <f t="shared" si="1"/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6:49">
      <c r="F31" s="51">
        <v>25</v>
      </c>
      <c r="G31" s="15" t="s">
        <v>14</v>
      </c>
      <c r="H31" s="14" t="s">
        <v>1</v>
      </c>
      <c r="I31" s="50">
        <v>6</v>
      </c>
      <c r="J31" s="14"/>
      <c r="K31" s="14">
        <v>23</v>
      </c>
      <c r="L31" s="47">
        <f t="shared" si="0"/>
        <v>0</v>
      </c>
      <c r="M31" s="33">
        <f t="shared" si="1"/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6:49">
      <c r="F32" s="51">
        <v>26</v>
      </c>
      <c r="G32" s="15" t="s">
        <v>15</v>
      </c>
      <c r="H32" s="14" t="s">
        <v>1</v>
      </c>
      <c r="I32" s="50">
        <v>105</v>
      </c>
      <c r="J32" s="14"/>
      <c r="K32" s="14">
        <v>8</v>
      </c>
      <c r="L32" s="47">
        <f t="shared" si="0"/>
        <v>0</v>
      </c>
      <c r="M32" s="33">
        <f t="shared" si="1"/>
        <v>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6:49">
      <c r="F33" s="51">
        <v>27</v>
      </c>
      <c r="G33" s="15" t="s">
        <v>145</v>
      </c>
      <c r="H33" s="14" t="s">
        <v>1</v>
      </c>
      <c r="I33" s="50">
        <v>110</v>
      </c>
      <c r="J33" s="14"/>
      <c r="K33" s="14">
        <v>8</v>
      </c>
      <c r="L33" s="47">
        <f t="shared" si="0"/>
        <v>0</v>
      </c>
      <c r="M33" s="33">
        <f t="shared" si="1"/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6:49">
      <c r="F34" s="51">
        <v>28</v>
      </c>
      <c r="G34" s="15" t="s">
        <v>16</v>
      </c>
      <c r="H34" s="14" t="s">
        <v>1</v>
      </c>
      <c r="I34" s="50">
        <v>400</v>
      </c>
      <c r="J34" s="14"/>
      <c r="K34" s="14">
        <v>5</v>
      </c>
      <c r="L34" s="47">
        <f t="shared" si="0"/>
        <v>0</v>
      </c>
      <c r="M34" s="33">
        <f t="shared" si="1"/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6:49">
      <c r="F35" s="51">
        <v>29</v>
      </c>
      <c r="G35" s="15" t="s">
        <v>17</v>
      </c>
      <c r="H35" s="14" t="s">
        <v>1</v>
      </c>
      <c r="I35" s="50">
        <v>102</v>
      </c>
      <c r="J35" s="14"/>
      <c r="K35" s="14">
        <v>5</v>
      </c>
      <c r="L35" s="47">
        <f t="shared" si="0"/>
        <v>0</v>
      </c>
      <c r="M35" s="33">
        <f t="shared" si="1"/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6:49">
      <c r="F36" s="51">
        <v>30</v>
      </c>
      <c r="G36" s="15" t="s">
        <v>18</v>
      </c>
      <c r="H36" s="14" t="s">
        <v>1</v>
      </c>
      <c r="I36" s="50">
        <v>100</v>
      </c>
      <c r="J36" s="14"/>
      <c r="K36" s="14">
        <v>5</v>
      </c>
      <c r="L36" s="47">
        <f t="shared" si="0"/>
        <v>0</v>
      </c>
      <c r="M36" s="33">
        <f t="shared" si="1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6:49" ht="25.5">
      <c r="F37" s="51">
        <v>31</v>
      </c>
      <c r="G37" s="15" t="s">
        <v>19</v>
      </c>
      <c r="H37" s="14" t="s">
        <v>1</v>
      </c>
      <c r="I37" s="50">
        <v>130</v>
      </c>
      <c r="J37" s="14"/>
      <c r="K37" s="14">
        <v>5</v>
      </c>
      <c r="L37" s="47">
        <f t="shared" si="0"/>
        <v>0</v>
      </c>
      <c r="M37" s="33">
        <f t="shared" si="1"/>
        <v>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6:49" ht="25.5">
      <c r="F38" s="51">
        <v>32</v>
      </c>
      <c r="G38" s="16" t="s">
        <v>20</v>
      </c>
      <c r="H38" s="14" t="s">
        <v>1</v>
      </c>
      <c r="I38" s="50">
        <v>150</v>
      </c>
      <c r="J38" s="14"/>
      <c r="K38" s="14">
        <v>5</v>
      </c>
      <c r="L38" s="47">
        <f t="shared" si="0"/>
        <v>0</v>
      </c>
      <c r="M38" s="33">
        <f t="shared" si="1"/>
        <v>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6:49" ht="25.5">
      <c r="F39" s="51">
        <v>33</v>
      </c>
      <c r="G39" s="15" t="s">
        <v>21</v>
      </c>
      <c r="H39" s="14" t="s">
        <v>1</v>
      </c>
      <c r="I39" s="50">
        <v>150</v>
      </c>
      <c r="J39" s="14"/>
      <c r="K39" s="14">
        <v>5</v>
      </c>
      <c r="L39" s="47">
        <f t="shared" si="0"/>
        <v>0</v>
      </c>
      <c r="M39" s="33">
        <f t="shared" si="1"/>
        <v>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6:49">
      <c r="F40" s="51">
        <v>34</v>
      </c>
      <c r="G40" s="16" t="s">
        <v>146</v>
      </c>
      <c r="H40" s="14" t="s">
        <v>1</v>
      </c>
      <c r="I40" s="50">
        <v>2</v>
      </c>
      <c r="J40" s="14"/>
      <c r="K40" s="14">
        <v>5</v>
      </c>
      <c r="L40" s="47">
        <f t="shared" si="0"/>
        <v>0</v>
      </c>
      <c r="M40" s="33">
        <f t="shared" si="1"/>
        <v>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6:49">
      <c r="F41" s="51">
        <v>35</v>
      </c>
      <c r="G41" s="15" t="s">
        <v>22</v>
      </c>
      <c r="H41" s="14" t="s">
        <v>1</v>
      </c>
      <c r="I41" s="50">
        <v>50</v>
      </c>
      <c r="J41" s="14"/>
      <c r="K41" s="14">
        <v>5</v>
      </c>
      <c r="L41" s="47">
        <f t="shared" si="0"/>
        <v>0</v>
      </c>
      <c r="M41" s="33">
        <f t="shared" si="1"/>
        <v>0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6:49">
      <c r="F42" s="51">
        <v>36</v>
      </c>
      <c r="G42" s="16" t="s">
        <v>147</v>
      </c>
      <c r="H42" s="14" t="s">
        <v>1</v>
      </c>
      <c r="I42" s="50">
        <v>1</v>
      </c>
      <c r="J42" s="14"/>
      <c r="K42" s="14">
        <v>8</v>
      </c>
      <c r="L42" s="47">
        <f t="shared" si="0"/>
        <v>0</v>
      </c>
      <c r="M42" s="33">
        <f t="shared" si="1"/>
        <v>0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6:49">
      <c r="F43" s="51">
        <v>37</v>
      </c>
      <c r="G43" s="16" t="s">
        <v>148</v>
      </c>
      <c r="H43" s="14" t="s">
        <v>1</v>
      </c>
      <c r="I43" s="50">
        <v>2</v>
      </c>
      <c r="J43" s="14"/>
      <c r="K43" s="14">
        <v>5</v>
      </c>
      <c r="L43" s="47">
        <f t="shared" si="0"/>
        <v>0</v>
      </c>
      <c r="M43" s="33">
        <f t="shared" si="1"/>
        <v>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6:49">
      <c r="F44" s="51">
        <v>38</v>
      </c>
      <c r="G44" s="15" t="s">
        <v>23</v>
      </c>
      <c r="H44" s="14" t="s">
        <v>1</v>
      </c>
      <c r="I44" s="50">
        <v>30</v>
      </c>
      <c r="J44" s="14"/>
      <c r="K44" s="14">
        <v>8</v>
      </c>
      <c r="L44" s="47">
        <f t="shared" si="0"/>
        <v>0</v>
      </c>
      <c r="M44" s="33">
        <f t="shared" si="1"/>
        <v>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6:49">
      <c r="F45" s="51">
        <v>39</v>
      </c>
      <c r="G45" s="15" t="s">
        <v>196</v>
      </c>
      <c r="H45" s="14" t="s">
        <v>1</v>
      </c>
      <c r="I45" s="50">
        <v>0</v>
      </c>
      <c r="J45" s="14"/>
      <c r="K45" s="14">
        <v>5</v>
      </c>
      <c r="L45" s="47">
        <f t="shared" si="0"/>
        <v>0</v>
      </c>
      <c r="M45" s="33">
        <f t="shared" si="1"/>
        <v>0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6:49">
      <c r="F46" s="51">
        <v>40</v>
      </c>
      <c r="G46" s="15" t="s">
        <v>149</v>
      </c>
      <c r="H46" s="14" t="s">
        <v>1</v>
      </c>
      <c r="I46" s="50">
        <v>370</v>
      </c>
      <c r="J46" s="14"/>
      <c r="K46" s="14">
        <v>5</v>
      </c>
      <c r="L46" s="47">
        <f t="shared" si="0"/>
        <v>0</v>
      </c>
      <c r="M46" s="33">
        <f t="shared" si="1"/>
        <v>0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6:49">
      <c r="F47" s="51">
        <v>41</v>
      </c>
      <c r="G47" s="16" t="s">
        <v>150</v>
      </c>
      <c r="H47" s="14" t="s">
        <v>1</v>
      </c>
      <c r="I47" s="50">
        <v>10</v>
      </c>
      <c r="J47" s="14"/>
      <c r="K47" s="14">
        <v>5</v>
      </c>
      <c r="L47" s="47">
        <f t="shared" si="0"/>
        <v>0</v>
      </c>
      <c r="M47" s="33">
        <f t="shared" si="1"/>
        <v>0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6:49">
      <c r="F48" s="51">
        <v>42</v>
      </c>
      <c r="G48" s="15" t="s">
        <v>151</v>
      </c>
      <c r="H48" s="14" t="s">
        <v>1</v>
      </c>
      <c r="I48" s="50">
        <v>10</v>
      </c>
      <c r="J48" s="14"/>
      <c r="K48" s="14">
        <v>5</v>
      </c>
      <c r="L48" s="47">
        <f t="shared" si="0"/>
        <v>0</v>
      </c>
      <c r="M48" s="33">
        <f t="shared" si="1"/>
        <v>0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6:49">
      <c r="F49" s="51">
        <v>43</v>
      </c>
      <c r="G49" s="15" t="s">
        <v>24</v>
      </c>
      <c r="H49" s="14" t="s">
        <v>1</v>
      </c>
      <c r="I49" s="50">
        <v>200</v>
      </c>
      <c r="J49" s="14"/>
      <c r="K49" s="14">
        <v>5</v>
      </c>
      <c r="L49" s="47">
        <f t="shared" si="0"/>
        <v>0</v>
      </c>
      <c r="M49" s="33">
        <f t="shared" si="1"/>
        <v>0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6:49">
      <c r="F50" s="51">
        <v>44</v>
      </c>
      <c r="G50" s="15" t="s">
        <v>152</v>
      </c>
      <c r="H50" s="14" t="s">
        <v>1</v>
      </c>
      <c r="I50" s="50">
        <v>200</v>
      </c>
      <c r="J50" s="14"/>
      <c r="K50" s="14">
        <v>5</v>
      </c>
      <c r="L50" s="47">
        <f t="shared" si="0"/>
        <v>0</v>
      </c>
      <c r="M50" s="33">
        <f t="shared" si="1"/>
        <v>0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6:49" ht="25.5">
      <c r="F51" s="51">
        <v>45</v>
      </c>
      <c r="G51" s="15" t="s">
        <v>25</v>
      </c>
      <c r="H51" s="14" t="s">
        <v>1</v>
      </c>
      <c r="I51" s="50">
        <v>20</v>
      </c>
      <c r="J51" s="14"/>
      <c r="K51" s="14">
        <v>5</v>
      </c>
      <c r="L51" s="47">
        <f t="shared" si="0"/>
        <v>0</v>
      </c>
      <c r="M51" s="33">
        <f t="shared" si="1"/>
        <v>0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6:49">
      <c r="F52" s="51">
        <v>46</v>
      </c>
      <c r="G52" s="15" t="s">
        <v>26</v>
      </c>
      <c r="H52" s="14" t="s">
        <v>1</v>
      </c>
      <c r="I52" s="50">
        <v>180</v>
      </c>
      <c r="J52" s="14"/>
      <c r="K52" s="14">
        <v>5</v>
      </c>
      <c r="L52" s="47">
        <f t="shared" si="0"/>
        <v>0</v>
      </c>
      <c r="M52" s="33">
        <f t="shared" si="1"/>
        <v>0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6:49" ht="25.5">
      <c r="F53" s="51">
        <v>47</v>
      </c>
      <c r="G53" s="15" t="s">
        <v>27</v>
      </c>
      <c r="H53" s="14" t="s">
        <v>1</v>
      </c>
      <c r="I53" s="50">
        <v>1350</v>
      </c>
      <c r="J53" s="14"/>
      <c r="K53" s="14">
        <v>5</v>
      </c>
      <c r="L53" s="47">
        <f t="shared" si="0"/>
        <v>0</v>
      </c>
      <c r="M53" s="33">
        <f t="shared" si="1"/>
        <v>0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6:49">
      <c r="F54" s="51">
        <v>48</v>
      </c>
      <c r="G54" s="16" t="s">
        <v>28</v>
      </c>
      <c r="H54" s="14" t="s">
        <v>1</v>
      </c>
      <c r="I54" s="50">
        <v>0</v>
      </c>
      <c r="J54" s="14"/>
      <c r="K54" s="14">
        <v>5</v>
      </c>
      <c r="L54" s="47">
        <f t="shared" si="0"/>
        <v>0</v>
      </c>
      <c r="M54" s="33">
        <f t="shared" si="1"/>
        <v>0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6:49">
      <c r="F55" s="51">
        <v>49</v>
      </c>
      <c r="G55" s="15" t="s">
        <v>29</v>
      </c>
      <c r="H55" s="14" t="s">
        <v>1</v>
      </c>
      <c r="I55" s="50">
        <v>1</v>
      </c>
      <c r="J55" s="14"/>
      <c r="K55" s="14">
        <v>5</v>
      </c>
      <c r="L55" s="47">
        <f t="shared" si="0"/>
        <v>0</v>
      </c>
      <c r="M55" s="33">
        <f t="shared" si="1"/>
        <v>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6:49" ht="39.6" customHeight="1">
      <c r="F56" s="51">
        <v>50</v>
      </c>
      <c r="G56" s="15" t="s">
        <v>30</v>
      </c>
      <c r="H56" s="14" t="s">
        <v>1</v>
      </c>
      <c r="I56" s="50">
        <v>20</v>
      </c>
      <c r="J56" s="14"/>
      <c r="K56" s="31">
        <v>8</v>
      </c>
      <c r="L56" s="47">
        <f xml:space="preserve"> SUM(I56*J56)</f>
        <v>0</v>
      </c>
      <c r="M56" s="33">
        <f t="shared" si="1"/>
        <v>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6:49">
      <c r="F57" s="51">
        <v>51</v>
      </c>
      <c r="G57" s="15" t="s">
        <v>31</v>
      </c>
      <c r="H57" s="14" t="s">
        <v>1</v>
      </c>
      <c r="I57" s="50">
        <v>40</v>
      </c>
      <c r="J57" s="14"/>
      <c r="K57" s="31">
        <v>8</v>
      </c>
      <c r="L57" s="47">
        <f t="shared" si="0"/>
        <v>0</v>
      </c>
      <c r="M57" s="33">
        <f t="shared" si="1"/>
        <v>0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6:49">
      <c r="F58" s="51">
        <v>52</v>
      </c>
      <c r="G58" s="16" t="s">
        <v>32</v>
      </c>
      <c r="H58" s="14" t="s">
        <v>1</v>
      </c>
      <c r="I58" s="50">
        <v>120</v>
      </c>
      <c r="J58" s="14"/>
      <c r="K58" s="31">
        <v>23</v>
      </c>
      <c r="L58" s="47">
        <f t="shared" si="0"/>
        <v>0</v>
      </c>
      <c r="M58" s="33">
        <f t="shared" si="1"/>
        <v>0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6:49">
      <c r="F59" s="51">
        <v>53</v>
      </c>
      <c r="G59" s="15" t="s">
        <v>33</v>
      </c>
      <c r="H59" s="14" t="s">
        <v>1</v>
      </c>
      <c r="I59" s="50">
        <v>27</v>
      </c>
      <c r="J59" s="14"/>
      <c r="K59" s="31">
        <v>8</v>
      </c>
      <c r="L59" s="47">
        <f t="shared" si="0"/>
        <v>0</v>
      </c>
      <c r="M59" s="33">
        <f t="shared" si="1"/>
        <v>0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6:49">
      <c r="F60" s="51">
        <v>54</v>
      </c>
      <c r="G60" s="15" t="s">
        <v>34</v>
      </c>
      <c r="H60" s="14" t="s">
        <v>1</v>
      </c>
      <c r="I60" s="50">
        <v>60</v>
      </c>
      <c r="J60" s="14"/>
      <c r="K60" s="31">
        <v>23</v>
      </c>
      <c r="L60" s="47">
        <f t="shared" si="0"/>
        <v>0</v>
      </c>
      <c r="M60" s="33">
        <f t="shared" si="1"/>
        <v>0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6:49">
      <c r="F61" s="51">
        <v>55</v>
      </c>
      <c r="G61" s="15" t="s">
        <v>153</v>
      </c>
      <c r="H61" s="14" t="s">
        <v>1</v>
      </c>
      <c r="I61" s="50">
        <v>140</v>
      </c>
      <c r="J61" s="14"/>
      <c r="K61" s="31">
        <v>5</v>
      </c>
      <c r="L61" s="47">
        <f t="shared" si="0"/>
        <v>0</v>
      </c>
      <c r="M61" s="33">
        <f t="shared" si="1"/>
        <v>0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6:49">
      <c r="F62" s="51">
        <v>56</v>
      </c>
      <c r="G62" s="15" t="s">
        <v>35</v>
      </c>
      <c r="H62" s="14" t="s">
        <v>1</v>
      </c>
      <c r="I62" s="50">
        <v>110</v>
      </c>
      <c r="J62" s="14"/>
      <c r="K62" s="31">
        <v>5</v>
      </c>
      <c r="L62" s="47">
        <f t="shared" si="0"/>
        <v>0</v>
      </c>
      <c r="M62" s="33">
        <f t="shared" si="1"/>
        <v>0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6:49">
      <c r="F63" s="51">
        <v>57</v>
      </c>
      <c r="G63" s="16" t="s">
        <v>154</v>
      </c>
      <c r="H63" s="14" t="s">
        <v>1</v>
      </c>
      <c r="I63" s="50">
        <v>1</v>
      </c>
      <c r="J63" s="14"/>
      <c r="K63" s="31">
        <v>5</v>
      </c>
      <c r="L63" s="47">
        <f t="shared" si="0"/>
        <v>0</v>
      </c>
      <c r="M63" s="33">
        <f t="shared" si="1"/>
        <v>0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6:49">
      <c r="F64" s="51">
        <v>58</v>
      </c>
      <c r="G64" s="16" t="s">
        <v>155</v>
      </c>
      <c r="H64" s="14" t="s">
        <v>1</v>
      </c>
      <c r="I64" s="50">
        <v>2</v>
      </c>
      <c r="J64" s="14"/>
      <c r="K64" s="31">
        <v>8</v>
      </c>
      <c r="L64" s="47">
        <f t="shared" si="0"/>
        <v>0</v>
      </c>
      <c r="M64" s="33">
        <f t="shared" si="1"/>
        <v>0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6:49">
      <c r="F65" s="51">
        <v>59</v>
      </c>
      <c r="G65" s="16" t="s">
        <v>156</v>
      </c>
      <c r="H65" s="14" t="s">
        <v>1</v>
      </c>
      <c r="I65" s="50">
        <v>2</v>
      </c>
      <c r="J65" s="14"/>
      <c r="K65" s="31">
        <v>8</v>
      </c>
      <c r="L65" s="47">
        <f t="shared" si="0"/>
        <v>0</v>
      </c>
      <c r="M65" s="33">
        <f t="shared" si="1"/>
        <v>0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6:49" ht="25.5">
      <c r="F66" s="51">
        <v>60</v>
      </c>
      <c r="G66" s="15" t="s">
        <v>36</v>
      </c>
      <c r="H66" s="14" t="s">
        <v>1</v>
      </c>
      <c r="I66" s="50">
        <v>350</v>
      </c>
      <c r="J66" s="14"/>
      <c r="K66" s="14">
        <v>5</v>
      </c>
      <c r="L66" s="47">
        <f t="shared" si="0"/>
        <v>0</v>
      </c>
      <c r="M66" s="33">
        <f t="shared" si="1"/>
        <v>0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6:49">
      <c r="F67" s="51">
        <v>61</v>
      </c>
      <c r="G67" s="16" t="s">
        <v>157</v>
      </c>
      <c r="H67" s="14" t="s">
        <v>1</v>
      </c>
      <c r="I67" s="50">
        <v>3</v>
      </c>
      <c r="J67" s="14"/>
      <c r="K67" s="14">
        <v>8</v>
      </c>
      <c r="L67" s="47">
        <f t="shared" si="0"/>
        <v>0</v>
      </c>
      <c r="M67" s="33">
        <f t="shared" si="1"/>
        <v>0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6:49">
      <c r="F68" s="51">
        <v>62</v>
      </c>
      <c r="G68" s="16" t="s">
        <v>158</v>
      </c>
      <c r="H68" s="14" t="s">
        <v>1</v>
      </c>
      <c r="I68" s="50">
        <v>3</v>
      </c>
      <c r="J68" s="14"/>
      <c r="K68" s="14">
        <v>8</v>
      </c>
      <c r="L68" s="47">
        <f t="shared" si="0"/>
        <v>0</v>
      </c>
      <c r="M68" s="33">
        <f t="shared" si="1"/>
        <v>0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6:49">
      <c r="F69" s="51">
        <v>63</v>
      </c>
      <c r="G69" s="16" t="s">
        <v>159</v>
      </c>
      <c r="H69" s="14" t="s">
        <v>1</v>
      </c>
      <c r="I69" s="50">
        <v>15</v>
      </c>
      <c r="J69" s="14"/>
      <c r="K69" s="14">
        <v>5</v>
      </c>
      <c r="L69" s="47">
        <f t="shared" si="0"/>
        <v>0</v>
      </c>
      <c r="M69" s="33">
        <f t="shared" si="1"/>
        <v>0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6:49">
      <c r="F70" s="51">
        <v>64</v>
      </c>
      <c r="G70" s="15" t="s">
        <v>37</v>
      </c>
      <c r="H70" s="14" t="s">
        <v>1</v>
      </c>
      <c r="I70" s="50">
        <v>180</v>
      </c>
      <c r="J70" s="14"/>
      <c r="K70" s="14">
        <v>5</v>
      </c>
      <c r="L70" s="47">
        <f t="shared" si="0"/>
        <v>0</v>
      </c>
      <c r="M70" s="33">
        <f t="shared" si="1"/>
        <v>0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6:49">
      <c r="F71" s="51">
        <v>65</v>
      </c>
      <c r="G71" s="15" t="s">
        <v>38</v>
      </c>
      <c r="H71" s="14" t="s">
        <v>1</v>
      </c>
      <c r="I71" s="50">
        <v>25</v>
      </c>
      <c r="J71" s="14"/>
      <c r="K71" s="14">
        <v>23</v>
      </c>
      <c r="L71" s="47">
        <f t="shared" ref="L71:L91" si="2" xml:space="preserve"> SUM(I71*J71)</f>
        <v>0</v>
      </c>
      <c r="M71" s="33">
        <f t="shared" si="1"/>
        <v>0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6:49">
      <c r="F72" s="51">
        <v>66</v>
      </c>
      <c r="G72" s="16" t="s">
        <v>160</v>
      </c>
      <c r="H72" s="14" t="s">
        <v>1</v>
      </c>
      <c r="I72" s="50">
        <v>3</v>
      </c>
      <c r="J72" s="14"/>
      <c r="K72" s="14">
        <v>8</v>
      </c>
      <c r="L72" s="47">
        <f t="shared" si="2"/>
        <v>0</v>
      </c>
      <c r="M72" s="33">
        <f t="shared" ref="M72:M93" si="3">((K72/100)+1)*L72</f>
        <v>0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6:49">
      <c r="F73" s="51">
        <v>67</v>
      </c>
      <c r="G73" s="15" t="s">
        <v>39</v>
      </c>
      <c r="H73" s="14" t="s">
        <v>1</v>
      </c>
      <c r="I73" s="50">
        <v>0</v>
      </c>
      <c r="J73" s="14"/>
      <c r="K73" s="14">
        <v>8</v>
      </c>
      <c r="L73" s="47">
        <f t="shared" si="2"/>
        <v>0</v>
      </c>
      <c r="M73" s="33">
        <f t="shared" si="3"/>
        <v>0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6:49" ht="25.5">
      <c r="F74" s="51">
        <v>68</v>
      </c>
      <c r="G74" s="16" t="s">
        <v>163</v>
      </c>
      <c r="H74" s="14" t="s">
        <v>1</v>
      </c>
      <c r="I74" s="50">
        <v>15</v>
      </c>
      <c r="J74" s="14"/>
      <c r="K74" s="14">
        <v>8</v>
      </c>
      <c r="L74" s="47">
        <f t="shared" si="2"/>
        <v>0</v>
      </c>
      <c r="M74" s="33">
        <f t="shared" si="3"/>
        <v>0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6:49">
      <c r="F75" s="51">
        <v>69</v>
      </c>
      <c r="G75" s="16" t="s">
        <v>161</v>
      </c>
      <c r="H75" s="14" t="s">
        <v>1</v>
      </c>
      <c r="I75" s="50">
        <v>1</v>
      </c>
      <c r="J75" s="14"/>
      <c r="K75" s="14">
        <v>5</v>
      </c>
      <c r="L75" s="47">
        <f t="shared" si="2"/>
        <v>0</v>
      </c>
      <c r="M75" s="33">
        <f t="shared" si="3"/>
        <v>0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6:49">
      <c r="F76" s="51">
        <v>70</v>
      </c>
      <c r="G76" s="16" t="s">
        <v>162</v>
      </c>
      <c r="H76" s="14" t="s">
        <v>1</v>
      </c>
      <c r="I76" s="50">
        <v>3</v>
      </c>
      <c r="J76" s="14"/>
      <c r="K76" s="14">
        <v>8</v>
      </c>
      <c r="L76" s="47">
        <f t="shared" si="2"/>
        <v>0</v>
      </c>
      <c r="M76" s="33">
        <f t="shared" si="3"/>
        <v>0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6:49" ht="25.5">
      <c r="F77" s="51">
        <v>71</v>
      </c>
      <c r="G77" s="16" t="s">
        <v>197</v>
      </c>
      <c r="H77" s="14" t="s">
        <v>1</v>
      </c>
      <c r="I77" s="50">
        <v>3</v>
      </c>
      <c r="J77" s="14"/>
      <c r="K77" s="14">
        <v>8</v>
      </c>
      <c r="L77" s="47">
        <f t="shared" si="2"/>
        <v>0</v>
      </c>
      <c r="M77" s="33">
        <f t="shared" si="3"/>
        <v>0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6:49">
      <c r="F78" s="51">
        <v>72</v>
      </c>
      <c r="G78" s="15" t="s">
        <v>40</v>
      </c>
      <c r="H78" s="14" t="s">
        <v>1</v>
      </c>
      <c r="I78" s="50">
        <v>5</v>
      </c>
      <c r="J78" s="14"/>
      <c r="K78" s="14">
        <v>5</v>
      </c>
      <c r="L78" s="47">
        <f t="shared" si="2"/>
        <v>0</v>
      </c>
      <c r="M78" s="33">
        <f t="shared" si="3"/>
        <v>0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6:49">
      <c r="F79" s="51">
        <v>73</v>
      </c>
      <c r="G79" s="15" t="s">
        <v>164</v>
      </c>
      <c r="H79" s="14" t="s">
        <v>1</v>
      </c>
      <c r="I79" s="50">
        <v>140</v>
      </c>
      <c r="J79" s="14"/>
      <c r="K79" s="14">
        <v>5</v>
      </c>
      <c r="L79" s="47">
        <f t="shared" si="2"/>
        <v>0</v>
      </c>
      <c r="M79" s="33">
        <f t="shared" si="3"/>
        <v>0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6:49">
      <c r="F80" s="51">
        <v>74</v>
      </c>
      <c r="G80" s="15" t="s">
        <v>41</v>
      </c>
      <c r="H80" s="14" t="s">
        <v>1</v>
      </c>
      <c r="I80" s="50">
        <v>25</v>
      </c>
      <c r="J80" s="14"/>
      <c r="K80" s="14">
        <v>23</v>
      </c>
      <c r="L80" s="47">
        <f t="shared" si="2"/>
        <v>0</v>
      </c>
      <c r="M80" s="33">
        <f t="shared" si="3"/>
        <v>0</v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6:49">
      <c r="F81" s="51">
        <v>75</v>
      </c>
      <c r="G81" s="15" t="s">
        <v>165</v>
      </c>
      <c r="H81" s="14" t="s">
        <v>1</v>
      </c>
      <c r="I81" s="50">
        <v>80</v>
      </c>
      <c r="J81" s="14"/>
      <c r="K81" s="14">
        <v>23</v>
      </c>
      <c r="L81" s="47">
        <f t="shared" si="2"/>
        <v>0</v>
      </c>
      <c r="M81" s="33">
        <f t="shared" si="3"/>
        <v>0</v>
      </c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6:49" ht="25.5">
      <c r="F82" s="51">
        <v>76</v>
      </c>
      <c r="G82" s="15" t="s">
        <v>42</v>
      </c>
      <c r="H82" s="14" t="s">
        <v>1</v>
      </c>
      <c r="I82" s="50">
        <v>80</v>
      </c>
      <c r="J82" s="14"/>
      <c r="K82" s="14">
        <v>8</v>
      </c>
      <c r="L82" s="47">
        <f xml:space="preserve"> SUM(I82*J82)</f>
        <v>0</v>
      </c>
      <c r="M82" s="33">
        <f t="shared" si="3"/>
        <v>0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6:49">
      <c r="F83" s="51">
        <v>77</v>
      </c>
      <c r="G83" s="15" t="s">
        <v>43</v>
      </c>
      <c r="H83" s="14" t="s">
        <v>1</v>
      </c>
      <c r="I83" s="50">
        <v>33</v>
      </c>
      <c r="J83" s="14"/>
      <c r="K83" s="14">
        <v>5</v>
      </c>
      <c r="L83" s="47">
        <f t="shared" si="2"/>
        <v>0</v>
      </c>
      <c r="M83" s="33">
        <f t="shared" si="3"/>
        <v>0</v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6:49">
      <c r="F84" s="51">
        <v>78</v>
      </c>
      <c r="G84" s="16" t="s">
        <v>173</v>
      </c>
      <c r="H84" s="14" t="s">
        <v>1</v>
      </c>
      <c r="I84" s="50">
        <v>33</v>
      </c>
      <c r="J84" s="14"/>
      <c r="K84" s="14">
        <v>5</v>
      </c>
      <c r="L84" s="47">
        <f t="shared" si="2"/>
        <v>0</v>
      </c>
      <c r="M84" s="33">
        <f t="shared" si="3"/>
        <v>0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6:49">
      <c r="F85" s="51">
        <v>79</v>
      </c>
      <c r="G85" s="16" t="s">
        <v>44</v>
      </c>
      <c r="H85" s="14" t="s">
        <v>1</v>
      </c>
      <c r="I85" s="50">
        <v>50</v>
      </c>
      <c r="J85" s="14"/>
      <c r="K85" s="14">
        <v>5</v>
      </c>
      <c r="L85" s="47">
        <f t="shared" si="2"/>
        <v>0</v>
      </c>
      <c r="M85" s="33">
        <f t="shared" si="3"/>
        <v>0</v>
      </c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6:49">
      <c r="F86" s="51">
        <v>80</v>
      </c>
      <c r="G86" s="15" t="s">
        <v>45</v>
      </c>
      <c r="H86" s="14" t="s">
        <v>1</v>
      </c>
      <c r="I86" s="50">
        <v>5</v>
      </c>
      <c r="J86" s="14"/>
      <c r="K86" s="14">
        <v>5</v>
      </c>
      <c r="L86" s="47">
        <f t="shared" si="2"/>
        <v>0</v>
      </c>
      <c r="M86" s="33">
        <f t="shared" si="3"/>
        <v>0</v>
      </c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6:49">
      <c r="F87" s="51">
        <v>81</v>
      </c>
      <c r="G87" s="32" t="s">
        <v>198</v>
      </c>
      <c r="H87" s="14" t="s">
        <v>1</v>
      </c>
      <c r="I87" s="50">
        <v>24</v>
      </c>
      <c r="J87" s="14"/>
      <c r="K87" s="14">
        <v>5</v>
      </c>
      <c r="L87" s="47">
        <f t="shared" si="2"/>
        <v>0</v>
      </c>
      <c r="M87" s="33">
        <f t="shared" si="3"/>
        <v>0</v>
      </c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6:49">
      <c r="F88" s="51">
        <v>82</v>
      </c>
      <c r="G88" s="16" t="s">
        <v>166</v>
      </c>
      <c r="H88" s="14" t="s">
        <v>1</v>
      </c>
      <c r="I88" s="50">
        <v>96</v>
      </c>
      <c r="J88" s="14"/>
      <c r="K88" s="14">
        <v>23</v>
      </c>
      <c r="L88" s="47">
        <f t="shared" si="2"/>
        <v>0</v>
      </c>
      <c r="M88" s="33">
        <f t="shared" si="3"/>
        <v>0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6:49">
      <c r="F89" s="51">
        <v>83</v>
      </c>
      <c r="G89" s="16" t="s">
        <v>167</v>
      </c>
      <c r="H89" s="14" t="s">
        <v>1</v>
      </c>
      <c r="I89" s="50">
        <v>3</v>
      </c>
      <c r="J89" s="14"/>
      <c r="K89" s="14">
        <v>8</v>
      </c>
      <c r="L89" s="47">
        <f t="shared" si="2"/>
        <v>0</v>
      </c>
      <c r="M89" s="33">
        <f t="shared" si="3"/>
        <v>0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6:49">
      <c r="F90" s="52">
        <v>84</v>
      </c>
      <c r="G90" s="16" t="s">
        <v>168</v>
      </c>
      <c r="H90" s="29" t="s">
        <v>1</v>
      </c>
      <c r="I90" s="50">
        <v>2</v>
      </c>
      <c r="J90" s="14"/>
      <c r="K90" s="14">
        <v>8</v>
      </c>
      <c r="L90" s="47">
        <f t="shared" si="2"/>
        <v>0</v>
      </c>
      <c r="M90" s="33">
        <f t="shared" si="3"/>
        <v>0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6:49">
      <c r="F91" s="51">
        <v>85</v>
      </c>
      <c r="G91" s="16" t="s">
        <v>169</v>
      </c>
      <c r="H91" s="14" t="s">
        <v>1</v>
      </c>
      <c r="I91" s="50">
        <v>1</v>
      </c>
      <c r="J91" s="49"/>
      <c r="K91" s="37">
        <v>5</v>
      </c>
      <c r="L91" s="47">
        <f t="shared" si="2"/>
        <v>0</v>
      </c>
      <c r="M91" s="33">
        <f t="shared" si="3"/>
        <v>0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6:49">
      <c r="F92" s="72">
        <v>86</v>
      </c>
      <c r="G92" s="73" t="s">
        <v>170</v>
      </c>
      <c r="H92" s="74" t="s">
        <v>1</v>
      </c>
      <c r="I92" s="75">
        <v>1</v>
      </c>
      <c r="J92" s="76"/>
      <c r="K92" s="76">
        <v>8</v>
      </c>
      <c r="L92" s="77">
        <f xml:space="preserve"> SUM(I92*J92)</f>
        <v>0</v>
      </c>
      <c r="M92" s="33">
        <f t="shared" si="3"/>
        <v>0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6:49" ht="15.75" thickBot="1">
      <c r="F93" s="53">
        <v>87</v>
      </c>
      <c r="G93" s="78" t="s">
        <v>224</v>
      </c>
      <c r="H93" s="79" t="s">
        <v>1</v>
      </c>
      <c r="I93" s="80">
        <v>90</v>
      </c>
      <c r="J93" s="80"/>
      <c r="K93" s="80">
        <v>5</v>
      </c>
      <c r="L93" s="80">
        <f xml:space="preserve"> SUM(I93*J93)</f>
        <v>0</v>
      </c>
      <c r="M93" s="81">
        <f t="shared" si="3"/>
        <v>0</v>
      </c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6:49">
      <c r="I94" s="100" t="s">
        <v>211</v>
      </c>
      <c r="J94" s="101"/>
      <c r="K94" s="102"/>
      <c r="L94" s="103">
        <f>SUM(L7:L93)</f>
        <v>0</v>
      </c>
      <c r="M94" s="104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6:49">
      <c r="I95" s="105" t="s">
        <v>212</v>
      </c>
      <c r="J95" s="106"/>
      <c r="K95" s="107"/>
      <c r="L95" s="108">
        <f>L96-L94</f>
        <v>0</v>
      </c>
      <c r="M95" s="10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6:49" ht="15.75" thickBot="1">
      <c r="I96" s="84" t="s">
        <v>213</v>
      </c>
      <c r="J96" s="85"/>
      <c r="K96" s="86"/>
      <c r="L96" s="87">
        <f>SUM(M7:M92)</f>
        <v>0</v>
      </c>
      <c r="M96" s="8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4:49"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4:49"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4:49"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4:49"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4:49"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4:49"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4:49"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4:49"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4:49"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4:49"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4:49"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4:49"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4:49"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4:49"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4:49"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4:49"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4:49"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4:49"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4:49"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4:49"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4:49"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4:49"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4:49"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4:49"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4:49"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4:49"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4:49"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4:49"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4:49"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4:49"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4:49"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4:49"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4:49"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4:49"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4:49"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4:49"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4:49"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4:49"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4:49"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4:49"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4:49"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4:49"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4:49"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4:49"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4:49"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4:49"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4:49"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4:49"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4:49"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4:49"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4:49"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4:49"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4:49"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4:49"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4:49"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4:49"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4:49"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4:49"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4:49"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4:49"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4:49"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4:49"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4:49"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4:49"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4:49"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4:49"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4:49"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4:49"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4:49"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4:49"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4:49"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4:49"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4:49"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4:49"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4:49"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4:49"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4:49"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4:49"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4:49"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4:49"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4:49"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4:49"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4:49"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4:49"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4:49"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4:49"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4:49"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4:49"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4:49"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4:49"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4:49"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4:49"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4:49"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4:49"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4:49"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4:49"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4:49"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4:49"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4:49"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4:49"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4:49"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4:49"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4:49"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4:49"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4:49"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4:49"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4:49"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4:49"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4:49"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4:49"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4:49"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4:49"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4:49"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4:49"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4:49"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4:49"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4:49"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4:49"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4:49"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4:49"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4:49"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4:49"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4:49"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4:49"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4:49"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4:49"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4:49"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4:49"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4:49"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4:49"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4:49"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4:49"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4:49"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4:49"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4:49"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4:49"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4:49"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4:49"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4:49"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4:49"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4:49"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4:49"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4:49"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4:49"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4:49"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4:49"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4:49"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4:49"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4:49"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4:49"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4:49"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4:49"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4:49"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4:49"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4:49"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4:49"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4:49"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4:49"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4:49"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4:49"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4:49"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4:49"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4:49"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4:49"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4:49"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4:49"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4:49"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4:49"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4:49"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4:49"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4:49"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4:49"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4:49"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4:49"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4:49"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4:49"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4:49"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4:49"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4:49"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4:49"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4:49"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4:49"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4:49"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4:49"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4:49"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4:49"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4:49"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4:49"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4:49"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4:49"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4:49"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4:49"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4:49"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4:49"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4:49"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4:49"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4:49"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4:49"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4:49"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4:49"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4:49"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4:49"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4:49"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4:49"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4:49"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 spans="14:49"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 spans="14:49"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 spans="14:49"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 spans="14:49"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 spans="14:49"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 spans="14:49"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 spans="14:49"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 spans="14:49"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 spans="14:49"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 spans="14:49"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 spans="14:49"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 spans="14:49"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 spans="14:49"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 spans="14:49"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 spans="14:49"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 spans="14:49"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 spans="14:49"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 spans="14:49"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 spans="14:49"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 spans="14:49"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 spans="14:49"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 spans="14:49"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 spans="14:49"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 spans="14:49"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 spans="14:49"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 spans="14:49"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 spans="14:49"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 spans="14:49"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 spans="14:49"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 spans="14:49"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 spans="14:49"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 spans="14:49"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 spans="14:49"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 spans="14:49"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 spans="14:49"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 spans="14:49"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 spans="14:49"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 spans="14:49"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 spans="14:49"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 spans="14:49"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 spans="14:49"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 spans="14:49"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 spans="14:49"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 spans="14:49"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 spans="14:49"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 spans="14:49"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 spans="14:49"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 spans="14:49"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 spans="14:49"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 spans="14:49"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 spans="14:49"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 spans="14:49"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 spans="14:49"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 spans="14:49"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 spans="14:49"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 spans="14:49"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 spans="14:49"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 spans="14:49"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 spans="14:49"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 spans="14:49"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 spans="14:49"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 spans="14:49"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 spans="14:49"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 spans="14:49"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 spans="14:49"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 spans="14:49"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 spans="14:49"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 spans="14:49"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 spans="14:49"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 spans="14:49"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 spans="14:49"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 spans="14:49"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 spans="14:49"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 spans="14:49"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 spans="14:49"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 spans="14:49"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 spans="14:49"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 spans="14:49"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 spans="14:49"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 spans="14:49"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 spans="14:49"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 spans="14:49"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 spans="14:49"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 spans="14:49"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 spans="14:49"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 spans="14:49"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 spans="14:49"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 spans="14:49"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 spans="14:49"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 spans="14:49"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 spans="14:49"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 spans="14:49"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 spans="14:49"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 spans="14:49"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 spans="14:49"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 spans="14:49"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 spans="14:49"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 spans="14:49"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 spans="14:49"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 spans="14:49"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 spans="14:49"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 spans="14:49"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 spans="14:49"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 spans="14:49"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 spans="14:49"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 spans="14:49"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 spans="14:49"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 spans="14:49"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 spans="14:49"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 spans="14:49"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 spans="14:49"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 spans="14:49"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  <row r="414" spans="14:49"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</row>
    <row r="415" spans="14:49"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</row>
    <row r="416" spans="14:49"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</row>
    <row r="417" spans="14:49"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</row>
    <row r="418" spans="14:49"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</row>
    <row r="419" spans="14:49"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</row>
    <row r="420" spans="14:49"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</row>
    <row r="421" spans="14:49"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</row>
    <row r="422" spans="14:49"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</row>
    <row r="423" spans="14:49"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</row>
    <row r="424" spans="14:49"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</row>
    <row r="425" spans="14:49"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</row>
    <row r="426" spans="14:49"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</row>
    <row r="427" spans="14:49"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</row>
    <row r="428" spans="14:49"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</row>
    <row r="429" spans="14:49"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</row>
    <row r="430" spans="14:49"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</row>
    <row r="431" spans="14:49"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</row>
    <row r="432" spans="14:49"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</row>
    <row r="433" spans="14:49"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</row>
    <row r="434" spans="14:49"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</row>
    <row r="435" spans="14:49"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</row>
    <row r="436" spans="14:49"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</row>
    <row r="437" spans="14:49"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</row>
    <row r="438" spans="14:49"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</row>
    <row r="439" spans="14:49"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</row>
    <row r="440" spans="14:49"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</row>
    <row r="441" spans="14:49"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</row>
    <row r="442" spans="14:49"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</row>
    <row r="443" spans="14:49"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</row>
    <row r="444" spans="14:49"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</row>
    <row r="445" spans="14:49"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</row>
    <row r="446" spans="14:49"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</row>
    <row r="447" spans="14:49"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</row>
    <row r="448" spans="14:49"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</row>
    <row r="449" spans="14:49"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</row>
    <row r="450" spans="14:49"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</row>
    <row r="451" spans="14:49"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</row>
    <row r="452" spans="14:49"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</row>
    <row r="453" spans="14:49"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</row>
    <row r="454" spans="14:49"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</row>
    <row r="455" spans="14:49"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</row>
    <row r="456" spans="14:49"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</row>
    <row r="457" spans="14:49"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</row>
    <row r="458" spans="14:49"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</row>
    <row r="459" spans="14:49"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</row>
    <row r="460" spans="14:49"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</row>
    <row r="461" spans="14:49"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</row>
    <row r="462" spans="14:49"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</row>
    <row r="463" spans="14:49"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</row>
    <row r="464" spans="14:49"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</row>
    <row r="465" spans="14:49"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</row>
    <row r="466" spans="14:49"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</row>
    <row r="467" spans="14:49"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</row>
    <row r="468" spans="14:49"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</row>
    <row r="469" spans="14:49"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</row>
    <row r="470" spans="14:49"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</row>
    <row r="471" spans="14:49"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</row>
    <row r="472" spans="14:49"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</row>
    <row r="473" spans="14:49"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</row>
    <row r="474" spans="14:49"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</row>
    <row r="475" spans="14:49"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</row>
    <row r="476" spans="14:49"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</row>
    <row r="477" spans="14:49"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</row>
    <row r="478" spans="14:49"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</row>
    <row r="479" spans="14:49"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</row>
    <row r="480" spans="14:49"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</row>
    <row r="481" spans="14:49"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</row>
    <row r="482" spans="14:49"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</row>
    <row r="483" spans="14:49"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</row>
    <row r="484" spans="14:49"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</row>
    <row r="485" spans="14:49"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</row>
    <row r="486" spans="14:49"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</row>
    <row r="487" spans="14:49"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</row>
    <row r="488" spans="14:49"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</row>
    <row r="489" spans="14:49"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</row>
    <row r="490" spans="14:49"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</row>
    <row r="491" spans="14:49"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</row>
    <row r="492" spans="14:49"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</row>
    <row r="493" spans="14:49"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</row>
    <row r="494" spans="14:49"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</row>
    <row r="495" spans="14:49"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</row>
    <row r="496" spans="14:49"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</row>
    <row r="497" spans="14:49"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</row>
    <row r="498" spans="14:49"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</row>
    <row r="499" spans="14:49"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</row>
    <row r="500" spans="14:49"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</row>
    <row r="501" spans="14:49"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</row>
    <row r="502" spans="14:49"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</row>
    <row r="503" spans="14:49"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</row>
    <row r="504" spans="14:49"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</row>
    <row r="505" spans="14:49"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</row>
    <row r="506" spans="14:49"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</row>
    <row r="507" spans="14:49"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</row>
    <row r="508" spans="14:49"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</row>
    <row r="509" spans="14:49"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</row>
    <row r="510" spans="14:49"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</row>
    <row r="511" spans="14:49"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</row>
    <row r="512" spans="14:49"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</row>
    <row r="513" spans="14:49"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</row>
    <row r="514" spans="14:49"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</row>
    <row r="515" spans="14:49"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</row>
    <row r="516" spans="14:49"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</row>
    <row r="517" spans="14:49"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</row>
    <row r="518" spans="14:49"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</row>
    <row r="519" spans="14:49"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</row>
    <row r="520" spans="14:49"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</row>
    <row r="521" spans="14:49"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</row>
    <row r="522" spans="14:49"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</row>
    <row r="523" spans="14:49"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</row>
    <row r="524" spans="14:49"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</row>
    <row r="525" spans="14:49"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</row>
    <row r="526" spans="14:49"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</row>
    <row r="527" spans="14:49"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</row>
    <row r="528" spans="14:49"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</row>
    <row r="529" spans="14:49"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</row>
    <row r="530" spans="14:49"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</row>
    <row r="531" spans="14:49"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</row>
    <row r="532" spans="14:49"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</row>
    <row r="533" spans="14:49"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</row>
    <row r="534" spans="14:49"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</row>
    <row r="535" spans="14:49"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</row>
    <row r="536" spans="14:49"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</row>
    <row r="537" spans="14:49"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</row>
    <row r="538" spans="14:49"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</row>
    <row r="539" spans="14:49"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</row>
    <row r="540" spans="14:49"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</row>
    <row r="541" spans="14:49"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</row>
    <row r="542" spans="14:49"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</row>
    <row r="543" spans="14:49"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</row>
    <row r="544" spans="14:49"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</row>
  </sheetData>
  <mergeCells count="13">
    <mergeCell ref="I96:K96"/>
    <mergeCell ref="L96:M96"/>
    <mergeCell ref="A2:B2"/>
    <mergeCell ref="N4:P4"/>
    <mergeCell ref="R4:T4"/>
    <mergeCell ref="C2:D2"/>
    <mergeCell ref="F4:M4"/>
    <mergeCell ref="F2:M2"/>
    <mergeCell ref="F3:M3"/>
    <mergeCell ref="I94:K94"/>
    <mergeCell ref="L94:M94"/>
    <mergeCell ref="I95:K95"/>
    <mergeCell ref="L95:M95"/>
  </mergeCells>
  <conditionalFormatting sqref="K90">
    <cfRule type="duplicateValues" dxfId="0" priority="1"/>
  </conditionalFormatting>
  <pageMargins left="0.7" right="0.7" top="0.75" bottom="0.75" header="0.511811023622047" footer="0.511811023622047"/>
  <pageSetup paperSize="9" scale="1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1"/>
  <sheetViews>
    <sheetView topLeftCell="C16" zoomScaleNormal="100" workbookViewId="0">
      <selection activeCell="K19" sqref="K19"/>
    </sheetView>
  </sheetViews>
  <sheetFormatPr defaultColWidth="8.7109375" defaultRowHeight="15"/>
  <cols>
    <col min="3" max="3" width="5.85546875" customWidth="1"/>
    <col min="4" max="4" width="7.42578125" style="1" customWidth="1"/>
    <col min="5" max="5" width="38.7109375" customWidth="1"/>
    <col min="6" max="6" width="9.7109375" customWidth="1"/>
    <col min="7" max="7" width="9.42578125" bestFit="1" customWidth="1"/>
    <col min="8" max="8" width="11.42578125" customWidth="1"/>
    <col min="9" max="9" width="12.7109375" customWidth="1"/>
    <col min="10" max="10" width="11.140625" customWidth="1"/>
    <col min="11" max="11" width="12.28515625" customWidth="1"/>
    <col min="12" max="12" width="14.28515625" customWidth="1"/>
    <col min="13" max="13" width="16" customWidth="1"/>
    <col min="15" max="15" width="14" customWidth="1"/>
    <col min="16" max="17" width="15.7109375" customWidth="1"/>
  </cols>
  <sheetData>
    <row r="1" spans="1:20" ht="15.75" thickBot="1"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8" customHeight="1">
      <c r="A2" s="89" t="s">
        <v>187</v>
      </c>
      <c r="B2" s="89"/>
      <c r="D2" s="94" t="s">
        <v>218</v>
      </c>
      <c r="E2" s="95"/>
      <c r="F2" s="95"/>
      <c r="G2" s="95"/>
      <c r="H2" s="95"/>
      <c r="I2" s="95"/>
      <c r="J2" s="95"/>
      <c r="K2" s="96"/>
      <c r="L2" s="17"/>
      <c r="M2" s="17"/>
      <c r="N2" s="17"/>
      <c r="O2" s="17"/>
      <c r="P2" s="17"/>
      <c r="Q2" s="17"/>
      <c r="R2" s="17"/>
      <c r="S2" s="17"/>
      <c r="T2" s="17"/>
    </row>
    <row r="3" spans="1:20" ht="18" customHeight="1">
      <c r="A3" s="22"/>
      <c r="D3" s="97" t="s">
        <v>220</v>
      </c>
      <c r="E3" s="98"/>
      <c r="F3" s="98"/>
      <c r="G3" s="98"/>
      <c r="H3" s="98"/>
      <c r="I3" s="98"/>
      <c r="J3" s="98"/>
      <c r="K3" s="99"/>
      <c r="L3" s="17"/>
      <c r="M3" s="17"/>
      <c r="N3" s="17"/>
      <c r="O3" s="17"/>
      <c r="P3" s="17"/>
      <c r="Q3" s="17"/>
      <c r="R3" s="17"/>
      <c r="S3" s="17"/>
      <c r="T3" s="17"/>
    </row>
    <row r="4" spans="1:20" ht="20.25" customHeight="1" thickBot="1">
      <c r="D4" s="110" t="s">
        <v>214</v>
      </c>
      <c r="E4" s="111"/>
      <c r="F4" s="111"/>
      <c r="G4" s="111"/>
      <c r="H4" s="111"/>
      <c r="I4" s="111"/>
      <c r="J4" s="111"/>
      <c r="K4" s="112"/>
      <c r="L4" s="56"/>
      <c r="M4" s="56"/>
      <c r="N4" s="17"/>
      <c r="O4" s="90"/>
      <c r="P4" s="90"/>
      <c r="Q4" s="90"/>
      <c r="R4" s="17"/>
      <c r="S4" s="17"/>
      <c r="T4" s="17"/>
    </row>
    <row r="5" spans="1:20" ht="22.9" customHeight="1">
      <c r="D5" s="38">
        <v>1</v>
      </c>
      <c r="E5" s="39">
        <v>2</v>
      </c>
      <c r="F5" s="39">
        <v>3</v>
      </c>
      <c r="G5" s="39">
        <v>4</v>
      </c>
      <c r="H5" s="40">
        <v>5</v>
      </c>
      <c r="I5" s="40">
        <v>6</v>
      </c>
      <c r="J5" s="40">
        <v>7</v>
      </c>
      <c r="K5" s="41">
        <v>8</v>
      </c>
      <c r="L5" s="17"/>
      <c r="M5" s="18"/>
      <c r="N5" s="17"/>
      <c r="O5" s="18"/>
      <c r="P5" s="18"/>
      <c r="Q5" s="18"/>
      <c r="R5" s="17"/>
      <c r="S5" s="17"/>
      <c r="T5" s="17"/>
    </row>
    <row r="6" spans="1:20" ht="33.75" customHeight="1">
      <c r="D6" s="42" t="s">
        <v>200</v>
      </c>
      <c r="E6" s="43" t="s">
        <v>201</v>
      </c>
      <c r="F6" s="43" t="s">
        <v>202</v>
      </c>
      <c r="G6" s="43" t="s">
        <v>203</v>
      </c>
      <c r="H6" s="44" t="s">
        <v>204</v>
      </c>
      <c r="I6" s="44" t="s">
        <v>205</v>
      </c>
      <c r="J6" s="44" t="s">
        <v>206</v>
      </c>
      <c r="K6" s="45" t="s">
        <v>207</v>
      </c>
      <c r="L6" s="46" t="s">
        <v>208</v>
      </c>
      <c r="M6" s="18"/>
      <c r="N6" s="17"/>
      <c r="O6" s="19"/>
      <c r="P6" s="18"/>
      <c r="Q6" s="18"/>
      <c r="R6" s="17"/>
      <c r="S6" s="17"/>
      <c r="T6" s="17"/>
    </row>
    <row r="7" spans="1:20">
      <c r="D7" s="51">
        <v>1</v>
      </c>
      <c r="E7" s="4" t="s">
        <v>46</v>
      </c>
      <c r="F7" s="5" t="s">
        <v>1</v>
      </c>
      <c r="G7" s="14">
        <v>45</v>
      </c>
      <c r="H7" s="14"/>
      <c r="I7" s="14">
        <v>23</v>
      </c>
      <c r="J7" s="34">
        <f>(G7*H7)</f>
        <v>0</v>
      </c>
      <c r="K7" s="57">
        <f>((I7/100)+1)*J7</f>
        <v>0</v>
      </c>
      <c r="L7" s="18"/>
      <c r="M7" s="18"/>
      <c r="N7" s="17"/>
      <c r="O7" s="19"/>
      <c r="P7" s="18"/>
      <c r="Q7" s="18"/>
      <c r="R7" s="17"/>
      <c r="S7" s="17"/>
      <c r="T7" s="17"/>
    </row>
    <row r="8" spans="1:20">
      <c r="D8" s="51">
        <v>2</v>
      </c>
      <c r="E8" s="4" t="s">
        <v>47</v>
      </c>
      <c r="F8" s="5" t="s">
        <v>1</v>
      </c>
      <c r="G8" s="14">
        <v>570</v>
      </c>
      <c r="H8" s="14"/>
      <c r="I8" s="14">
        <v>5</v>
      </c>
      <c r="J8" s="34">
        <f t="shared" ref="J8:J19" si="0">(G8*H8)</f>
        <v>0</v>
      </c>
      <c r="K8" s="57">
        <f t="shared" ref="K8:K19" si="1">((I8/100)+1)*J8</f>
        <v>0</v>
      </c>
      <c r="L8" s="18"/>
      <c r="M8" s="18"/>
      <c r="N8" s="17"/>
      <c r="O8" s="19"/>
      <c r="P8" s="18"/>
      <c r="Q8" s="18"/>
      <c r="R8" s="17"/>
      <c r="S8" s="17"/>
      <c r="T8" s="17"/>
    </row>
    <row r="9" spans="1:20">
      <c r="D9" s="51">
        <v>3</v>
      </c>
      <c r="E9" s="4" t="s">
        <v>48</v>
      </c>
      <c r="F9" s="5" t="s">
        <v>1</v>
      </c>
      <c r="G9" s="14">
        <v>70</v>
      </c>
      <c r="H9" s="14"/>
      <c r="I9" s="14">
        <v>5</v>
      </c>
      <c r="J9" s="34">
        <f t="shared" si="0"/>
        <v>0</v>
      </c>
      <c r="K9" s="57">
        <f t="shared" si="1"/>
        <v>0</v>
      </c>
      <c r="L9" s="18"/>
      <c r="M9" s="18"/>
      <c r="N9" s="17"/>
      <c r="O9" s="19"/>
      <c r="P9" s="18"/>
      <c r="Q9" s="18"/>
      <c r="R9" s="17"/>
      <c r="S9" s="17"/>
      <c r="T9" s="17"/>
    </row>
    <row r="10" spans="1:20">
      <c r="D10" s="51">
        <v>4</v>
      </c>
      <c r="E10" s="4" t="s">
        <v>49</v>
      </c>
      <c r="F10" s="5" t="s">
        <v>1</v>
      </c>
      <c r="G10" s="14">
        <v>1900</v>
      </c>
      <c r="H10" s="14"/>
      <c r="I10" s="14">
        <v>5</v>
      </c>
      <c r="J10" s="34">
        <f t="shared" si="0"/>
        <v>0</v>
      </c>
      <c r="K10" s="57">
        <f t="shared" si="1"/>
        <v>0</v>
      </c>
      <c r="L10" s="18"/>
      <c r="M10" s="18"/>
      <c r="N10" s="17"/>
      <c r="O10" s="20"/>
      <c r="P10" s="18"/>
      <c r="Q10" s="18"/>
      <c r="R10" s="17"/>
      <c r="S10" s="17"/>
      <c r="T10" s="17"/>
    </row>
    <row r="11" spans="1:20">
      <c r="D11" s="51">
        <v>5</v>
      </c>
      <c r="E11" s="4" t="s">
        <v>50</v>
      </c>
      <c r="F11" s="5" t="s">
        <v>1</v>
      </c>
      <c r="G11" s="14">
        <v>0</v>
      </c>
      <c r="H11" s="14"/>
      <c r="I11" s="14">
        <v>5</v>
      </c>
      <c r="J11" s="34">
        <f t="shared" si="0"/>
        <v>0</v>
      </c>
      <c r="K11" s="57">
        <f t="shared" si="1"/>
        <v>0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>
      <c r="D12" s="51">
        <v>6</v>
      </c>
      <c r="E12" s="4" t="s">
        <v>51</v>
      </c>
      <c r="F12" s="5" t="s">
        <v>1</v>
      </c>
      <c r="G12" s="14">
        <v>1600</v>
      </c>
      <c r="H12" s="14"/>
      <c r="I12" s="14">
        <v>5</v>
      </c>
      <c r="J12" s="34">
        <f t="shared" si="0"/>
        <v>0</v>
      </c>
      <c r="K12" s="57">
        <f t="shared" si="1"/>
        <v>0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>
      <c r="D13" s="51">
        <v>7</v>
      </c>
      <c r="E13" s="4" t="s">
        <v>52</v>
      </c>
      <c r="F13" s="5" t="s">
        <v>1</v>
      </c>
      <c r="G13" s="14">
        <v>96</v>
      </c>
      <c r="H13" s="14"/>
      <c r="I13" s="14">
        <v>5</v>
      </c>
      <c r="J13" s="34">
        <f t="shared" si="0"/>
        <v>0</v>
      </c>
      <c r="K13" s="57">
        <f t="shared" si="1"/>
        <v>0</v>
      </c>
      <c r="L13" s="17"/>
      <c r="M13" s="17"/>
      <c r="N13" s="17"/>
      <c r="O13" s="17"/>
      <c r="P13" s="17"/>
      <c r="Q13" s="17"/>
      <c r="R13" s="17"/>
      <c r="S13" s="17"/>
      <c r="T13" s="17"/>
    </row>
    <row r="14" spans="1:20">
      <c r="D14" s="51">
        <v>8</v>
      </c>
      <c r="E14" s="4" t="s">
        <v>53</v>
      </c>
      <c r="F14" s="5" t="s">
        <v>1</v>
      </c>
      <c r="G14" s="14">
        <v>60</v>
      </c>
      <c r="H14" s="14"/>
      <c r="I14" s="14">
        <v>5</v>
      </c>
      <c r="J14" s="34">
        <f t="shared" si="0"/>
        <v>0</v>
      </c>
      <c r="K14" s="57">
        <f t="shared" si="1"/>
        <v>0</v>
      </c>
      <c r="L14" s="17"/>
      <c r="M14" s="17"/>
      <c r="N14" s="17"/>
      <c r="O14" s="17"/>
      <c r="P14" s="17"/>
      <c r="Q14" s="17"/>
      <c r="R14" s="17"/>
      <c r="S14" s="17"/>
      <c r="T14" s="17"/>
    </row>
    <row r="15" spans="1:20">
      <c r="D15" s="51">
        <v>9</v>
      </c>
      <c r="E15" s="4" t="s">
        <v>54</v>
      </c>
      <c r="F15" s="5" t="s">
        <v>1</v>
      </c>
      <c r="G15" s="14">
        <v>1900</v>
      </c>
      <c r="H15" s="14"/>
      <c r="I15" s="14">
        <v>5</v>
      </c>
      <c r="J15" s="34">
        <f t="shared" si="0"/>
        <v>0</v>
      </c>
      <c r="K15" s="57">
        <f t="shared" si="1"/>
        <v>0</v>
      </c>
      <c r="L15" s="17"/>
      <c r="M15" s="17"/>
      <c r="N15" s="17"/>
      <c r="O15" s="17"/>
      <c r="P15" s="17"/>
      <c r="Q15" s="17"/>
      <c r="R15" s="17"/>
      <c r="S15" s="17"/>
      <c r="T15" s="17"/>
    </row>
    <row r="16" spans="1:20">
      <c r="D16" s="51">
        <v>10</v>
      </c>
      <c r="E16" s="4" t="s">
        <v>55</v>
      </c>
      <c r="F16" s="5" t="s">
        <v>1</v>
      </c>
      <c r="G16" s="14">
        <v>300</v>
      </c>
      <c r="H16" s="14"/>
      <c r="I16" s="14">
        <v>5</v>
      </c>
      <c r="J16" s="34">
        <f t="shared" si="0"/>
        <v>0</v>
      </c>
      <c r="K16" s="57">
        <f t="shared" si="1"/>
        <v>0</v>
      </c>
      <c r="L16" s="17"/>
      <c r="M16" s="17"/>
      <c r="N16" s="17"/>
      <c r="O16" s="17"/>
      <c r="P16" s="17"/>
      <c r="Q16" s="17"/>
      <c r="R16" s="17"/>
      <c r="S16" s="17"/>
      <c r="T16" s="17"/>
    </row>
    <row r="17" spans="4:20">
      <c r="D17" s="51">
        <v>11</v>
      </c>
      <c r="E17" s="4" t="s">
        <v>56</v>
      </c>
      <c r="F17" s="5" t="s">
        <v>1</v>
      </c>
      <c r="G17" s="14">
        <v>250</v>
      </c>
      <c r="H17" s="14"/>
      <c r="I17" s="14">
        <v>5</v>
      </c>
      <c r="J17" s="34">
        <f t="shared" si="0"/>
        <v>0</v>
      </c>
      <c r="K17" s="57">
        <f t="shared" si="1"/>
        <v>0</v>
      </c>
      <c r="L17" s="17"/>
      <c r="M17" s="17"/>
      <c r="N17" s="17"/>
      <c r="O17" s="17"/>
      <c r="P17" s="17"/>
      <c r="Q17" s="17"/>
      <c r="R17" s="17"/>
      <c r="S17" s="17"/>
      <c r="T17" s="17"/>
    </row>
    <row r="18" spans="4:20">
      <c r="D18" s="51">
        <v>12</v>
      </c>
      <c r="E18" s="4" t="s">
        <v>57</v>
      </c>
      <c r="F18" s="5" t="s">
        <v>1</v>
      </c>
      <c r="G18" s="14">
        <v>8</v>
      </c>
      <c r="H18" s="14"/>
      <c r="I18" s="14">
        <v>5</v>
      </c>
      <c r="J18" s="34">
        <f t="shared" si="0"/>
        <v>0</v>
      </c>
      <c r="K18" s="57">
        <f t="shared" si="1"/>
        <v>0</v>
      </c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5.75" thickBot="1">
      <c r="D19" s="54">
        <v>13</v>
      </c>
      <c r="E19" s="7" t="s">
        <v>58</v>
      </c>
      <c r="F19" s="8" t="s">
        <v>1</v>
      </c>
      <c r="G19" s="79">
        <v>325</v>
      </c>
      <c r="H19" s="79"/>
      <c r="I19" s="14">
        <v>5</v>
      </c>
      <c r="J19" s="34">
        <f t="shared" si="0"/>
        <v>0</v>
      </c>
      <c r="K19" s="57">
        <f t="shared" si="1"/>
        <v>0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4:20">
      <c r="G20" s="113" t="s">
        <v>211</v>
      </c>
      <c r="H20" s="114"/>
      <c r="I20" s="115"/>
      <c r="J20" s="116">
        <f>SUM(J7:J19)</f>
        <v>0</v>
      </c>
      <c r="K20" s="117"/>
      <c r="L20" s="17"/>
      <c r="M20" s="17"/>
      <c r="N20" s="17"/>
      <c r="O20" s="17"/>
      <c r="P20" s="17"/>
      <c r="Q20" s="17"/>
      <c r="R20" s="17"/>
      <c r="S20" s="17"/>
      <c r="T20" s="17"/>
    </row>
    <row r="21" spans="4:20">
      <c r="G21" s="105" t="s">
        <v>212</v>
      </c>
      <c r="H21" s="106"/>
      <c r="I21" s="107"/>
      <c r="J21" s="108">
        <f>J22-J20</f>
        <v>0</v>
      </c>
      <c r="K21" s="109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5.75" thickBot="1">
      <c r="G22" s="84" t="s">
        <v>213</v>
      </c>
      <c r="H22" s="85"/>
      <c r="I22" s="86"/>
      <c r="J22" s="87">
        <f>SUM(K7:K19)</f>
        <v>0</v>
      </c>
      <c r="K22" s="88"/>
      <c r="L22" s="17"/>
      <c r="M22" s="17"/>
      <c r="N22" s="17"/>
      <c r="O22" s="17"/>
      <c r="P22" s="17"/>
      <c r="Q22" s="17"/>
      <c r="R22" s="17"/>
      <c r="S22" s="17"/>
      <c r="T22" s="17"/>
    </row>
    <row r="23" spans="4:20"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1:20"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1:20"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1:20"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1:20"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1:20"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1:20"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1:20"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1:20"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1:20"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1:20"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1:20"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1:20"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1:20"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1:20"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1:20"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1:20"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1:20"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1:20"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1:20"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1:20"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1:20"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1:20"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1:20"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1:20"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1:20"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1:20"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1:20"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1:20"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1:20"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1:20"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1:20"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1:20"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1:20"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1:20"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1:20"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1:20"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1:20"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1:20"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1:20"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1:20"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1:20"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1:20"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1:20"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1:20"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1:20"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1:20"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1:20"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1:20"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1:20"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1:20"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1:20"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1:20"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1:20"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1:20"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1:20"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1:20"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1:20"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1:20"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1:20"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1:20"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1:20"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1:20"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1:20"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1:20"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1:20"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1:20"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1:20"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1:20"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1:20"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1:20"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1:20"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1:20"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1:20"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1:20"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1:20"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1:20"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1:20"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1:20"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1:20"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1:20"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1:20"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1:20"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1:20"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1:20"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1:20"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1:20"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1:20"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1:20"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1:20"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1:20"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1:20"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1:20"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1:20"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1:20"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1:20"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1:20"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1:20"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1:20"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1:20"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1:20"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1:20"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1:20"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1:20"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1:20"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1:20"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1:20"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1:20"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1:20"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1:20"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1:20"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1:20"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1:20"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1:20"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1:20"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1:20"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1:20"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1:20"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1:20"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1:20"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1:20"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1:20"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1:20"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1:20"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1:20"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1:20"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1:20"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1:20"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1:20"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1:20"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1:20"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1:20"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1:20"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1:20"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1:20"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1:20"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1:20"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1:20"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1:20"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1:20"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1:20"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1:20"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1:20"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1:20"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1:20"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1:20"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1:20"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1:20"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1:20"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1:20"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1:20"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1:20"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1:20"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1:20"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1:20"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1:20"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1:20"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1:20"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1:20"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1:20"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</sheetData>
  <mergeCells count="11">
    <mergeCell ref="G20:I20"/>
    <mergeCell ref="J20:K20"/>
    <mergeCell ref="G21:I21"/>
    <mergeCell ref="J21:K21"/>
    <mergeCell ref="G22:I22"/>
    <mergeCell ref="J22:K22"/>
    <mergeCell ref="O4:Q4"/>
    <mergeCell ref="D4:K4"/>
    <mergeCell ref="A2:B2"/>
    <mergeCell ref="D2:K2"/>
    <mergeCell ref="D3:K3"/>
  </mergeCells>
  <pageMargins left="0.7" right="0.7" top="0.75" bottom="0.75" header="0.511811023622047" footer="0.511811023622047"/>
  <pageSetup paperSize="9" scale="3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3"/>
  <sheetViews>
    <sheetView topLeftCell="A31" zoomScaleNormal="100" workbookViewId="0">
      <selection activeCell="E46" sqref="E46"/>
    </sheetView>
  </sheetViews>
  <sheetFormatPr defaultColWidth="8.7109375" defaultRowHeight="15"/>
  <cols>
    <col min="3" max="3" width="5.28515625" customWidth="1"/>
    <col min="4" max="4" width="6" style="1" customWidth="1"/>
    <col min="5" max="5" width="16.42578125" customWidth="1"/>
    <col min="6" max="6" width="13.7109375" customWidth="1"/>
    <col min="7" max="7" width="11" customWidth="1"/>
    <col min="8" max="8" width="15.85546875" customWidth="1"/>
    <col min="9" max="9" width="14.85546875" customWidth="1"/>
    <col min="10" max="10" width="16.5703125" customWidth="1"/>
    <col min="11" max="11" width="15.140625" customWidth="1"/>
    <col min="12" max="12" width="14.42578125" customWidth="1"/>
    <col min="13" max="13" width="15.42578125" customWidth="1"/>
    <col min="15" max="15" width="13.7109375" customWidth="1"/>
    <col min="16" max="16" width="15.42578125" customWidth="1"/>
    <col min="17" max="17" width="16.28515625" customWidth="1"/>
  </cols>
  <sheetData>
    <row r="1" spans="1:20" ht="15.75" thickBot="1"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7.25" customHeight="1">
      <c r="A2" s="22" t="s">
        <v>188</v>
      </c>
      <c r="D2" s="94" t="s">
        <v>218</v>
      </c>
      <c r="E2" s="95"/>
      <c r="F2" s="95"/>
      <c r="G2" s="95"/>
      <c r="H2" s="95"/>
      <c r="I2" s="95"/>
      <c r="J2" s="95"/>
      <c r="K2" s="96"/>
      <c r="L2" s="17"/>
      <c r="M2" s="17"/>
      <c r="N2" s="17"/>
      <c r="O2" s="17"/>
      <c r="P2" s="17"/>
      <c r="Q2" s="17"/>
      <c r="R2" s="17"/>
      <c r="S2" s="17"/>
      <c r="T2" s="17"/>
    </row>
    <row r="3" spans="1:20" ht="18.75" customHeight="1">
      <c r="D3" s="97" t="s">
        <v>220</v>
      </c>
      <c r="E3" s="98"/>
      <c r="F3" s="98"/>
      <c r="G3" s="98"/>
      <c r="H3" s="98"/>
      <c r="I3" s="98"/>
      <c r="J3" s="98"/>
      <c r="K3" s="99"/>
      <c r="L3" s="17"/>
      <c r="M3" s="17"/>
      <c r="N3" s="17"/>
      <c r="O3" s="17"/>
      <c r="P3" s="17"/>
      <c r="Q3" s="17"/>
      <c r="R3" s="17"/>
      <c r="S3" s="17"/>
      <c r="T3" s="17"/>
    </row>
    <row r="4" spans="1:20" ht="21.75" customHeight="1" thickBot="1">
      <c r="D4" s="110" t="s">
        <v>217</v>
      </c>
      <c r="E4" s="111"/>
      <c r="F4" s="111"/>
      <c r="G4" s="111"/>
      <c r="H4" s="111"/>
      <c r="I4" s="111"/>
      <c r="J4" s="111"/>
      <c r="K4" s="112"/>
      <c r="L4" s="55"/>
      <c r="M4" s="55"/>
      <c r="N4" s="17"/>
      <c r="O4" s="90"/>
      <c r="P4" s="90"/>
      <c r="Q4" s="90"/>
      <c r="R4" s="17"/>
      <c r="S4" s="17"/>
      <c r="T4" s="17"/>
    </row>
    <row r="5" spans="1:20" ht="22.9" customHeight="1">
      <c r="D5" s="38">
        <v>1</v>
      </c>
      <c r="E5" s="39">
        <v>2</v>
      </c>
      <c r="F5" s="39">
        <v>3</v>
      </c>
      <c r="G5" s="39">
        <v>4</v>
      </c>
      <c r="H5" s="40">
        <v>5</v>
      </c>
      <c r="I5" s="40">
        <v>6</v>
      </c>
      <c r="J5" s="40">
        <v>7</v>
      </c>
      <c r="K5" s="41">
        <v>8</v>
      </c>
      <c r="L5" s="17"/>
      <c r="M5" s="18"/>
      <c r="N5" s="17"/>
      <c r="O5" s="18"/>
      <c r="P5" s="18"/>
      <c r="Q5" s="18"/>
      <c r="R5" s="17"/>
      <c r="S5" s="17"/>
      <c r="T5" s="17"/>
    </row>
    <row r="6" spans="1:20" ht="68.25" customHeight="1">
      <c r="D6" s="42" t="s">
        <v>200</v>
      </c>
      <c r="E6" s="43" t="s">
        <v>201</v>
      </c>
      <c r="F6" s="43" t="s">
        <v>202</v>
      </c>
      <c r="G6" s="43" t="s">
        <v>203</v>
      </c>
      <c r="H6" s="44" t="s">
        <v>204</v>
      </c>
      <c r="I6" s="44" t="s">
        <v>205</v>
      </c>
      <c r="J6" s="44" t="s">
        <v>206</v>
      </c>
      <c r="K6" s="45" t="s">
        <v>207</v>
      </c>
      <c r="L6" s="46" t="s">
        <v>208</v>
      </c>
      <c r="M6" s="18"/>
      <c r="N6" s="17"/>
      <c r="O6" s="19"/>
      <c r="P6" s="18"/>
      <c r="Q6" s="18"/>
      <c r="R6" s="17"/>
      <c r="S6" s="17"/>
      <c r="T6" s="17"/>
    </row>
    <row r="7" spans="1:20">
      <c r="D7" s="51">
        <v>1</v>
      </c>
      <c r="E7" s="4" t="s">
        <v>59</v>
      </c>
      <c r="F7" s="23" t="s">
        <v>2</v>
      </c>
      <c r="G7" s="14">
        <v>220</v>
      </c>
      <c r="H7" s="14"/>
      <c r="I7" s="14">
        <v>5</v>
      </c>
      <c r="J7" s="47">
        <f>SUM(G7*H7)</f>
        <v>0</v>
      </c>
      <c r="K7" s="33">
        <f>((I7/100)+1)*J7</f>
        <v>0</v>
      </c>
      <c r="L7" s="18"/>
      <c r="M7" s="18"/>
      <c r="N7" s="17"/>
      <c r="O7" s="19"/>
      <c r="P7" s="18"/>
      <c r="Q7" s="18"/>
      <c r="R7" s="17"/>
      <c r="S7" s="17"/>
      <c r="T7" s="17"/>
    </row>
    <row r="8" spans="1:20">
      <c r="D8" s="51">
        <v>2</v>
      </c>
      <c r="E8" s="4" t="s">
        <v>60</v>
      </c>
      <c r="F8" s="23" t="s">
        <v>2</v>
      </c>
      <c r="G8" s="14">
        <v>260</v>
      </c>
      <c r="H8" s="14"/>
      <c r="I8" s="14">
        <v>5</v>
      </c>
      <c r="J8" s="47">
        <f t="shared" ref="J8:J42" si="0">SUM(G8*H8)</f>
        <v>0</v>
      </c>
      <c r="K8" s="33">
        <f t="shared" ref="K8:K42" si="1">((I8/100)+1)*J8</f>
        <v>0</v>
      </c>
      <c r="L8" s="18"/>
      <c r="M8" s="18"/>
      <c r="N8" s="17"/>
      <c r="O8" s="19"/>
      <c r="P8" s="18"/>
      <c r="Q8" s="18"/>
      <c r="R8" s="17"/>
      <c r="S8" s="17"/>
      <c r="T8" s="17"/>
    </row>
    <row r="9" spans="1:20">
      <c r="D9" s="51">
        <v>3</v>
      </c>
      <c r="E9" s="4" t="s">
        <v>61</v>
      </c>
      <c r="F9" s="23" t="s">
        <v>2</v>
      </c>
      <c r="G9" s="14">
        <v>120</v>
      </c>
      <c r="H9" s="14"/>
      <c r="I9" s="14">
        <v>5</v>
      </c>
      <c r="J9" s="47">
        <f t="shared" si="0"/>
        <v>0</v>
      </c>
      <c r="K9" s="33">
        <f t="shared" si="1"/>
        <v>0</v>
      </c>
      <c r="L9" s="18"/>
      <c r="M9" s="18"/>
      <c r="N9" s="17"/>
      <c r="O9" s="19"/>
      <c r="P9" s="18"/>
      <c r="Q9" s="18"/>
      <c r="R9" s="17"/>
      <c r="S9" s="17"/>
      <c r="T9" s="17"/>
    </row>
    <row r="10" spans="1:20">
      <c r="D10" s="51">
        <v>4</v>
      </c>
      <c r="E10" s="4" t="s">
        <v>62</v>
      </c>
      <c r="F10" s="23" t="s">
        <v>2</v>
      </c>
      <c r="G10" s="14">
        <v>300</v>
      </c>
      <c r="H10" s="14"/>
      <c r="I10" s="14">
        <v>5</v>
      </c>
      <c r="J10" s="47">
        <f t="shared" si="0"/>
        <v>0</v>
      </c>
      <c r="K10" s="33">
        <f t="shared" si="1"/>
        <v>0</v>
      </c>
      <c r="L10" s="18"/>
      <c r="M10" s="18"/>
      <c r="N10" s="17"/>
      <c r="O10" s="20"/>
      <c r="P10" s="18"/>
      <c r="Q10" s="18"/>
      <c r="R10" s="17"/>
      <c r="S10" s="17"/>
      <c r="T10" s="17"/>
    </row>
    <row r="11" spans="1:20">
      <c r="D11" s="51">
        <v>5</v>
      </c>
      <c r="E11" s="4" t="s">
        <v>63</v>
      </c>
      <c r="F11" s="23" t="s">
        <v>2</v>
      </c>
      <c r="G11" s="14">
        <v>150</v>
      </c>
      <c r="H11" s="14"/>
      <c r="I11" s="14">
        <v>5</v>
      </c>
      <c r="J11" s="47">
        <f t="shared" si="0"/>
        <v>0</v>
      </c>
      <c r="K11" s="33">
        <f t="shared" si="1"/>
        <v>0</v>
      </c>
      <c r="L11" s="17"/>
      <c r="M11" s="17"/>
      <c r="N11" s="17"/>
      <c r="O11" s="17"/>
      <c r="P11" s="17"/>
      <c r="Q11" s="17"/>
      <c r="R11" s="17"/>
      <c r="S11" s="17"/>
      <c r="T11" s="17"/>
    </row>
    <row r="12" spans="1:20">
      <c r="D12" s="51">
        <v>6</v>
      </c>
      <c r="E12" s="4" t="s">
        <v>64</v>
      </c>
      <c r="F12" s="23" t="s">
        <v>2</v>
      </c>
      <c r="G12" s="14">
        <v>120</v>
      </c>
      <c r="H12" s="14"/>
      <c r="I12" s="14">
        <v>5</v>
      </c>
      <c r="J12" s="47">
        <f t="shared" si="0"/>
        <v>0</v>
      </c>
      <c r="K12" s="33">
        <f t="shared" si="1"/>
        <v>0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>
      <c r="D13" s="51">
        <v>7</v>
      </c>
      <c r="E13" s="4" t="s">
        <v>65</v>
      </c>
      <c r="F13" s="23" t="s">
        <v>2</v>
      </c>
      <c r="G13" s="14">
        <v>10</v>
      </c>
      <c r="H13" s="14"/>
      <c r="I13" s="14">
        <v>5</v>
      </c>
      <c r="J13" s="47">
        <f t="shared" si="0"/>
        <v>0</v>
      </c>
      <c r="K13" s="33">
        <f t="shared" si="1"/>
        <v>0</v>
      </c>
      <c r="L13" s="17"/>
      <c r="M13" s="17"/>
      <c r="N13" s="17"/>
      <c r="O13" s="17"/>
      <c r="P13" s="17"/>
      <c r="Q13" s="17"/>
      <c r="R13" s="17"/>
      <c r="S13" s="17"/>
      <c r="T13" s="17"/>
    </row>
    <row r="14" spans="1:20">
      <c r="D14" s="51">
        <v>8</v>
      </c>
      <c r="E14" s="4" t="s">
        <v>66</v>
      </c>
      <c r="F14" s="23" t="s">
        <v>2</v>
      </c>
      <c r="G14" s="14">
        <v>20</v>
      </c>
      <c r="H14" s="14"/>
      <c r="I14" s="14">
        <v>5</v>
      </c>
      <c r="J14" s="47">
        <f t="shared" si="0"/>
        <v>0</v>
      </c>
      <c r="K14" s="33">
        <f t="shared" si="1"/>
        <v>0</v>
      </c>
      <c r="L14" s="17"/>
      <c r="M14" s="17"/>
      <c r="N14" s="17"/>
      <c r="O14" s="17"/>
      <c r="P14" s="17"/>
      <c r="Q14" s="17"/>
      <c r="R14" s="17"/>
      <c r="S14" s="17"/>
      <c r="T14" s="17"/>
    </row>
    <row r="15" spans="1:20">
      <c r="D15" s="51">
        <v>9</v>
      </c>
      <c r="E15" s="4" t="s">
        <v>67</v>
      </c>
      <c r="F15" s="23" t="s">
        <v>2</v>
      </c>
      <c r="G15" s="14">
        <v>51</v>
      </c>
      <c r="H15" s="14"/>
      <c r="I15" s="14">
        <v>5</v>
      </c>
      <c r="J15" s="47">
        <f t="shared" si="0"/>
        <v>0</v>
      </c>
      <c r="K15" s="33">
        <f t="shared" si="1"/>
        <v>0</v>
      </c>
      <c r="L15" s="17"/>
      <c r="M15" s="17"/>
      <c r="N15" s="17"/>
      <c r="O15" s="17"/>
      <c r="P15" s="17"/>
      <c r="Q15" s="17"/>
      <c r="R15" s="17"/>
      <c r="S15" s="17"/>
      <c r="T15" s="17"/>
    </row>
    <row r="16" spans="1:20">
      <c r="D16" s="51">
        <v>10</v>
      </c>
      <c r="E16" s="4" t="s">
        <v>68</v>
      </c>
      <c r="F16" s="23" t="s">
        <v>2</v>
      </c>
      <c r="G16" s="14">
        <v>10</v>
      </c>
      <c r="H16" s="14"/>
      <c r="I16" s="14">
        <v>5</v>
      </c>
      <c r="J16" s="47">
        <f t="shared" si="0"/>
        <v>0</v>
      </c>
      <c r="K16" s="33">
        <f t="shared" si="1"/>
        <v>0</v>
      </c>
      <c r="L16" s="17"/>
      <c r="M16" s="17"/>
      <c r="N16" s="17"/>
      <c r="O16" s="17"/>
      <c r="P16" s="17"/>
      <c r="Q16" s="17"/>
      <c r="R16" s="17"/>
      <c r="S16" s="17"/>
      <c r="T16" s="17"/>
    </row>
    <row r="17" spans="4:20">
      <c r="D17" s="51">
        <v>11</v>
      </c>
      <c r="E17" s="4" t="s">
        <v>69</v>
      </c>
      <c r="F17" s="23" t="s">
        <v>2</v>
      </c>
      <c r="G17" s="14">
        <v>60</v>
      </c>
      <c r="H17" s="14"/>
      <c r="I17" s="14">
        <v>5</v>
      </c>
      <c r="J17" s="47">
        <f t="shared" si="0"/>
        <v>0</v>
      </c>
      <c r="K17" s="33">
        <f t="shared" si="1"/>
        <v>0</v>
      </c>
      <c r="L17" s="17"/>
      <c r="M17" s="17"/>
      <c r="N17" s="17"/>
      <c r="O17" s="17"/>
      <c r="P17" s="17"/>
      <c r="Q17" s="17"/>
      <c r="R17" s="17"/>
      <c r="S17" s="17"/>
      <c r="T17" s="17"/>
    </row>
    <row r="18" spans="4:20">
      <c r="D18" s="51">
        <v>12</v>
      </c>
      <c r="E18" s="4" t="s">
        <v>70</v>
      </c>
      <c r="F18" s="23" t="s">
        <v>2</v>
      </c>
      <c r="G18" s="31">
        <v>150</v>
      </c>
      <c r="H18" s="14"/>
      <c r="I18" s="14">
        <v>5</v>
      </c>
      <c r="J18" s="47">
        <f t="shared" si="0"/>
        <v>0</v>
      </c>
      <c r="K18" s="33">
        <f t="shared" si="1"/>
        <v>0</v>
      </c>
      <c r="L18" s="17"/>
      <c r="M18" s="17"/>
      <c r="N18" s="17"/>
      <c r="O18" s="17"/>
      <c r="P18" s="17"/>
      <c r="Q18" s="17"/>
      <c r="R18" s="17"/>
      <c r="S18" s="17"/>
      <c r="T18" s="17"/>
    </row>
    <row r="19" spans="4:20">
      <c r="D19" s="51">
        <v>13</v>
      </c>
      <c r="E19" s="4" t="s">
        <v>71</v>
      </c>
      <c r="F19" s="23" t="s">
        <v>2</v>
      </c>
      <c r="G19" s="14">
        <v>170</v>
      </c>
      <c r="H19" s="14"/>
      <c r="I19" s="14">
        <v>5</v>
      </c>
      <c r="J19" s="47">
        <f t="shared" si="0"/>
        <v>0</v>
      </c>
      <c r="K19" s="33">
        <f t="shared" si="1"/>
        <v>0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4:20">
      <c r="D20" s="51">
        <v>14</v>
      </c>
      <c r="E20" s="4" t="s">
        <v>72</v>
      </c>
      <c r="F20" s="23" t="s">
        <v>2</v>
      </c>
      <c r="G20" s="14">
        <v>40</v>
      </c>
      <c r="H20" s="14"/>
      <c r="I20" s="14">
        <v>5</v>
      </c>
      <c r="J20" s="47">
        <f t="shared" si="0"/>
        <v>0</v>
      </c>
      <c r="K20" s="33">
        <f t="shared" si="1"/>
        <v>0</v>
      </c>
      <c r="L20" s="17"/>
      <c r="M20" s="17"/>
      <c r="N20" s="17"/>
      <c r="O20" s="17"/>
      <c r="P20" s="17"/>
      <c r="Q20" s="17"/>
      <c r="R20" s="17"/>
      <c r="S20" s="17"/>
      <c r="T20" s="17"/>
    </row>
    <row r="21" spans="4:20">
      <c r="D21" s="51">
        <v>15</v>
      </c>
      <c r="E21" s="4" t="s">
        <v>73</v>
      </c>
      <c r="F21" s="23" t="s">
        <v>2</v>
      </c>
      <c r="G21" s="14">
        <v>130</v>
      </c>
      <c r="H21" s="14"/>
      <c r="I21" s="14">
        <v>5</v>
      </c>
      <c r="J21" s="47">
        <f t="shared" si="0"/>
        <v>0</v>
      </c>
      <c r="K21" s="33">
        <f t="shared" si="1"/>
        <v>0</v>
      </c>
      <c r="L21" s="17"/>
      <c r="M21" s="17"/>
      <c r="N21" s="17"/>
      <c r="O21" s="17"/>
      <c r="P21" s="17"/>
      <c r="Q21" s="17"/>
      <c r="R21" s="17"/>
      <c r="S21" s="17"/>
      <c r="T21" s="17"/>
    </row>
    <row r="22" spans="4:20">
      <c r="D22" s="51">
        <v>16</v>
      </c>
      <c r="E22" s="4" t="s">
        <v>74</v>
      </c>
      <c r="F22" s="23" t="s">
        <v>2</v>
      </c>
      <c r="G22" s="14">
        <v>35</v>
      </c>
      <c r="H22" s="14"/>
      <c r="I22" s="14">
        <v>5</v>
      </c>
      <c r="J22" s="47">
        <f t="shared" si="0"/>
        <v>0</v>
      </c>
      <c r="K22" s="33">
        <f t="shared" si="1"/>
        <v>0</v>
      </c>
      <c r="L22" s="17"/>
      <c r="M22" s="17"/>
      <c r="N22" s="17"/>
      <c r="O22" s="17"/>
      <c r="P22" s="17"/>
      <c r="Q22" s="17"/>
      <c r="R22" s="17"/>
      <c r="S22" s="17"/>
      <c r="T22" s="17"/>
    </row>
    <row r="23" spans="4:20">
      <c r="D23" s="51">
        <v>17</v>
      </c>
      <c r="E23" s="4" t="s">
        <v>75</v>
      </c>
      <c r="F23" s="23" t="s">
        <v>2</v>
      </c>
      <c r="G23" s="14">
        <v>90</v>
      </c>
      <c r="H23" s="14"/>
      <c r="I23" s="14">
        <v>5</v>
      </c>
      <c r="J23" s="47">
        <f t="shared" si="0"/>
        <v>0</v>
      </c>
      <c r="K23" s="33">
        <f t="shared" si="1"/>
        <v>0</v>
      </c>
      <c r="L23" s="17"/>
      <c r="M23" s="17"/>
      <c r="N23" s="17"/>
      <c r="O23" s="17"/>
      <c r="P23" s="17"/>
      <c r="Q23" s="17"/>
      <c r="R23" s="17"/>
      <c r="S23" s="17"/>
      <c r="T23" s="17"/>
    </row>
    <row r="24" spans="4:20">
      <c r="D24" s="51">
        <v>18</v>
      </c>
      <c r="E24" s="4" t="s">
        <v>76</v>
      </c>
      <c r="F24" s="23" t="s">
        <v>2</v>
      </c>
      <c r="G24" s="14">
        <v>100</v>
      </c>
      <c r="H24" s="14"/>
      <c r="I24" s="14">
        <v>5</v>
      </c>
      <c r="J24" s="47">
        <f t="shared" si="0"/>
        <v>0</v>
      </c>
      <c r="K24" s="33">
        <f t="shared" si="1"/>
        <v>0</v>
      </c>
      <c r="L24" s="17"/>
      <c r="M24" s="17"/>
      <c r="N24" s="17"/>
      <c r="O24" s="17"/>
      <c r="P24" s="17"/>
      <c r="Q24" s="17"/>
      <c r="R24" s="17"/>
      <c r="S24" s="17"/>
      <c r="T24" s="17"/>
    </row>
    <row r="25" spans="4:20">
      <c r="D25" s="51">
        <v>19</v>
      </c>
      <c r="E25" s="4" t="s">
        <v>77</v>
      </c>
      <c r="F25" s="23" t="s">
        <v>2</v>
      </c>
      <c r="G25" s="14">
        <v>0</v>
      </c>
      <c r="H25" s="14"/>
      <c r="I25" s="14">
        <v>5</v>
      </c>
      <c r="J25" s="47">
        <f t="shared" si="0"/>
        <v>0</v>
      </c>
      <c r="K25" s="33">
        <f t="shared" si="1"/>
        <v>0</v>
      </c>
      <c r="L25" s="17"/>
      <c r="M25" s="17"/>
      <c r="N25" s="17"/>
      <c r="O25" s="17"/>
      <c r="P25" s="17"/>
      <c r="Q25" s="17"/>
      <c r="R25" s="17"/>
      <c r="S25" s="17"/>
      <c r="T25" s="17"/>
    </row>
    <row r="26" spans="4:20">
      <c r="D26" s="51">
        <v>20</v>
      </c>
      <c r="E26" s="4" t="s">
        <v>78</v>
      </c>
      <c r="F26" s="23" t="s">
        <v>2</v>
      </c>
      <c r="G26" s="14">
        <v>0</v>
      </c>
      <c r="H26" s="14"/>
      <c r="I26" s="14">
        <v>5</v>
      </c>
      <c r="J26" s="47">
        <f t="shared" si="0"/>
        <v>0</v>
      </c>
      <c r="K26" s="33">
        <f t="shared" si="1"/>
        <v>0</v>
      </c>
      <c r="L26" s="17"/>
      <c r="M26" s="17"/>
      <c r="N26" s="17"/>
      <c r="O26" s="17"/>
      <c r="P26" s="17"/>
      <c r="Q26" s="17"/>
      <c r="R26" s="17"/>
      <c r="S26" s="17"/>
      <c r="T26" s="17"/>
    </row>
    <row r="27" spans="4:20">
      <c r="D27" s="51">
        <v>21</v>
      </c>
      <c r="E27" s="4" t="s">
        <v>79</v>
      </c>
      <c r="F27" s="23" t="s">
        <v>2</v>
      </c>
      <c r="G27" s="14">
        <v>470</v>
      </c>
      <c r="H27" s="14"/>
      <c r="I27" s="14">
        <v>5</v>
      </c>
      <c r="J27" s="47">
        <f t="shared" si="0"/>
        <v>0</v>
      </c>
      <c r="K27" s="33">
        <f t="shared" si="1"/>
        <v>0</v>
      </c>
      <c r="L27" s="17"/>
      <c r="M27" s="17"/>
      <c r="N27" s="17"/>
      <c r="O27" s="17"/>
      <c r="P27" s="17"/>
      <c r="Q27" s="17"/>
      <c r="R27" s="17"/>
      <c r="S27" s="17"/>
      <c r="T27" s="17"/>
    </row>
    <row r="28" spans="4:20">
      <c r="D28" s="51">
        <v>22</v>
      </c>
      <c r="E28" s="4" t="s">
        <v>80</v>
      </c>
      <c r="F28" s="23" t="s">
        <v>2</v>
      </c>
      <c r="G28" s="14">
        <v>150</v>
      </c>
      <c r="H28" s="14"/>
      <c r="I28" s="14">
        <v>5</v>
      </c>
      <c r="J28" s="47">
        <f t="shared" si="0"/>
        <v>0</v>
      </c>
      <c r="K28" s="33">
        <f t="shared" si="1"/>
        <v>0</v>
      </c>
      <c r="L28" s="17"/>
      <c r="M28" s="17"/>
      <c r="N28" s="17"/>
      <c r="O28" s="17"/>
      <c r="P28" s="17"/>
      <c r="Q28" s="17"/>
      <c r="R28" s="17"/>
      <c r="S28" s="17"/>
      <c r="T28" s="17"/>
    </row>
    <row r="29" spans="4:20">
      <c r="D29" s="51">
        <v>23</v>
      </c>
      <c r="E29" s="4" t="s">
        <v>194</v>
      </c>
      <c r="F29" s="23" t="s">
        <v>2</v>
      </c>
      <c r="G29" s="14">
        <v>80</v>
      </c>
      <c r="H29" s="14"/>
      <c r="I29" s="14">
        <v>5</v>
      </c>
      <c r="J29" s="47">
        <f t="shared" si="0"/>
        <v>0</v>
      </c>
      <c r="K29" s="33">
        <f t="shared" si="1"/>
        <v>0</v>
      </c>
      <c r="L29" s="17"/>
      <c r="M29" s="17"/>
      <c r="N29" s="17"/>
      <c r="O29" s="17"/>
      <c r="P29" s="17"/>
      <c r="Q29" s="17"/>
      <c r="R29" s="17"/>
      <c r="S29" s="17"/>
      <c r="T29" s="17"/>
    </row>
    <row r="30" spans="4:20">
      <c r="D30" s="51">
        <v>24</v>
      </c>
      <c r="E30" s="4" t="s">
        <v>81</v>
      </c>
      <c r="F30" s="23" t="s">
        <v>2</v>
      </c>
      <c r="G30" s="14">
        <v>180</v>
      </c>
      <c r="H30" s="14"/>
      <c r="I30" s="14">
        <v>5</v>
      </c>
      <c r="J30" s="47">
        <f t="shared" si="0"/>
        <v>0</v>
      </c>
      <c r="K30" s="33">
        <f t="shared" si="1"/>
        <v>0</v>
      </c>
      <c r="L30" s="17"/>
      <c r="M30" s="17"/>
      <c r="N30" s="17"/>
      <c r="O30" s="17"/>
      <c r="P30" s="17"/>
      <c r="Q30" s="17"/>
      <c r="R30" s="17"/>
      <c r="S30" s="17"/>
      <c r="T30" s="17"/>
    </row>
    <row r="31" spans="4:20">
      <c r="D31" s="51">
        <v>25</v>
      </c>
      <c r="E31" s="4" t="s">
        <v>82</v>
      </c>
      <c r="F31" s="23" t="s">
        <v>2</v>
      </c>
      <c r="G31" s="14">
        <v>16</v>
      </c>
      <c r="H31" s="14"/>
      <c r="I31" s="14">
        <v>5</v>
      </c>
      <c r="J31" s="47">
        <f t="shared" si="0"/>
        <v>0</v>
      </c>
      <c r="K31" s="33">
        <f t="shared" si="1"/>
        <v>0</v>
      </c>
      <c r="L31" s="17"/>
      <c r="M31" s="17"/>
      <c r="N31" s="17"/>
      <c r="O31" s="17"/>
      <c r="P31" s="17"/>
      <c r="Q31" s="17"/>
      <c r="R31" s="17"/>
      <c r="S31" s="17"/>
      <c r="T31" s="17"/>
    </row>
    <row r="32" spans="4:20">
      <c r="D32" s="51">
        <v>26</v>
      </c>
      <c r="E32" s="4" t="s">
        <v>83</v>
      </c>
      <c r="F32" s="23" t="s">
        <v>2</v>
      </c>
      <c r="G32" s="14">
        <v>50</v>
      </c>
      <c r="H32" s="14"/>
      <c r="I32" s="14">
        <v>5</v>
      </c>
      <c r="J32" s="47">
        <f t="shared" si="0"/>
        <v>0</v>
      </c>
      <c r="K32" s="33">
        <f t="shared" si="1"/>
        <v>0</v>
      </c>
      <c r="L32" s="17"/>
      <c r="M32" s="17"/>
      <c r="N32" s="17"/>
      <c r="O32" s="17"/>
      <c r="P32" s="17"/>
      <c r="Q32" s="17"/>
      <c r="R32" s="17"/>
      <c r="S32" s="17"/>
      <c r="T32" s="17"/>
    </row>
    <row r="33" spans="4:20">
      <c r="D33" s="51">
        <v>27</v>
      </c>
      <c r="E33" s="4" t="s">
        <v>84</v>
      </c>
      <c r="F33" s="23" t="s">
        <v>2</v>
      </c>
      <c r="G33" s="14">
        <v>210</v>
      </c>
      <c r="H33" s="14"/>
      <c r="I33" s="14">
        <v>5</v>
      </c>
      <c r="J33" s="47">
        <f t="shared" si="0"/>
        <v>0</v>
      </c>
      <c r="K33" s="33">
        <f t="shared" si="1"/>
        <v>0</v>
      </c>
      <c r="L33" s="17"/>
      <c r="M33" s="17"/>
      <c r="N33" s="17"/>
      <c r="O33" s="17"/>
      <c r="P33" s="17"/>
      <c r="Q33" s="17"/>
      <c r="R33" s="17"/>
      <c r="S33" s="17"/>
      <c r="T33" s="17"/>
    </row>
    <row r="34" spans="4:20">
      <c r="D34" s="51">
        <v>28</v>
      </c>
      <c r="E34" s="4" t="s">
        <v>85</v>
      </c>
      <c r="F34" s="23" t="s">
        <v>2</v>
      </c>
      <c r="G34" s="14">
        <v>290</v>
      </c>
      <c r="H34" s="14"/>
      <c r="I34" s="14">
        <v>5</v>
      </c>
      <c r="J34" s="47">
        <f t="shared" si="0"/>
        <v>0</v>
      </c>
      <c r="K34" s="33">
        <f t="shared" si="1"/>
        <v>0</v>
      </c>
      <c r="L34" s="17"/>
      <c r="M34" s="17"/>
      <c r="N34" s="17"/>
      <c r="O34" s="17"/>
      <c r="P34" s="17"/>
      <c r="Q34" s="17"/>
      <c r="R34" s="17"/>
      <c r="S34" s="17"/>
      <c r="T34" s="17"/>
    </row>
    <row r="35" spans="4:20">
      <c r="D35" s="51">
        <v>29</v>
      </c>
      <c r="E35" s="4" t="s">
        <v>86</v>
      </c>
      <c r="F35" s="23" t="s">
        <v>2</v>
      </c>
      <c r="G35" s="14">
        <v>160</v>
      </c>
      <c r="H35" s="14"/>
      <c r="I35" s="14">
        <v>5</v>
      </c>
      <c r="J35" s="47">
        <f t="shared" si="0"/>
        <v>0</v>
      </c>
      <c r="K35" s="33">
        <f t="shared" si="1"/>
        <v>0</v>
      </c>
      <c r="L35" s="17"/>
      <c r="M35" s="17"/>
      <c r="N35" s="17"/>
      <c r="O35" s="17"/>
      <c r="P35" s="17"/>
      <c r="Q35" s="17"/>
      <c r="R35" s="17"/>
      <c r="S35" s="17"/>
      <c r="T35" s="17"/>
    </row>
    <row r="36" spans="4:20">
      <c r="D36" s="51">
        <v>30</v>
      </c>
      <c r="E36" s="4" t="s">
        <v>87</v>
      </c>
      <c r="F36" s="23" t="s">
        <v>1</v>
      </c>
      <c r="G36" s="14">
        <v>100</v>
      </c>
      <c r="H36" s="14"/>
      <c r="I36" s="14">
        <v>5</v>
      </c>
      <c r="J36" s="47">
        <f t="shared" si="0"/>
        <v>0</v>
      </c>
      <c r="K36" s="33">
        <f t="shared" si="1"/>
        <v>0</v>
      </c>
      <c r="L36" s="17"/>
      <c r="M36" s="17"/>
      <c r="N36" s="17"/>
      <c r="O36" s="17"/>
      <c r="P36" s="17"/>
      <c r="Q36" s="17"/>
      <c r="R36" s="17"/>
      <c r="S36" s="17"/>
      <c r="T36" s="17"/>
    </row>
    <row r="37" spans="4:20">
      <c r="D37" s="51">
        <v>31</v>
      </c>
      <c r="E37" s="4" t="s">
        <v>88</v>
      </c>
      <c r="F37" s="23" t="s">
        <v>2</v>
      </c>
      <c r="G37" s="14">
        <v>280</v>
      </c>
      <c r="H37" s="14"/>
      <c r="I37" s="14">
        <v>5</v>
      </c>
      <c r="J37" s="47">
        <f t="shared" si="0"/>
        <v>0</v>
      </c>
      <c r="K37" s="33">
        <f t="shared" si="1"/>
        <v>0</v>
      </c>
      <c r="L37" s="17"/>
      <c r="M37" s="17"/>
      <c r="N37" s="17"/>
      <c r="O37" s="17"/>
      <c r="P37" s="17"/>
      <c r="Q37" s="17"/>
      <c r="R37" s="17"/>
      <c r="S37" s="17"/>
      <c r="T37" s="17"/>
    </row>
    <row r="38" spans="4:20">
      <c r="D38" s="51">
        <v>32</v>
      </c>
      <c r="E38" s="4" t="s">
        <v>89</v>
      </c>
      <c r="F38" s="23" t="s">
        <v>2</v>
      </c>
      <c r="G38" s="14">
        <v>51</v>
      </c>
      <c r="H38" s="14"/>
      <c r="I38" s="14">
        <v>5</v>
      </c>
      <c r="J38" s="47">
        <f t="shared" si="0"/>
        <v>0</v>
      </c>
      <c r="K38" s="33">
        <f t="shared" si="1"/>
        <v>0</v>
      </c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6.350000000000001" customHeight="1">
      <c r="D39" s="51">
        <v>33</v>
      </c>
      <c r="E39" s="4" t="s">
        <v>90</v>
      </c>
      <c r="F39" s="23" t="s">
        <v>91</v>
      </c>
      <c r="G39" s="14">
        <v>15</v>
      </c>
      <c r="H39" s="14"/>
      <c r="I39" s="14">
        <v>5</v>
      </c>
      <c r="J39" s="47">
        <f t="shared" si="0"/>
        <v>0</v>
      </c>
      <c r="K39" s="33">
        <f t="shared" si="1"/>
        <v>0</v>
      </c>
      <c r="L39" s="17"/>
      <c r="M39" s="17"/>
      <c r="N39" s="17"/>
      <c r="O39" s="17"/>
      <c r="P39" s="17"/>
      <c r="Q39" s="17"/>
      <c r="R39" s="17"/>
      <c r="S39" s="17"/>
      <c r="T39" s="17"/>
    </row>
    <row r="40" spans="4:20">
      <c r="D40" s="51">
        <v>34</v>
      </c>
      <c r="E40" s="4" t="s">
        <v>92</v>
      </c>
      <c r="F40" s="23" t="s">
        <v>2</v>
      </c>
      <c r="G40" s="14">
        <v>0</v>
      </c>
      <c r="H40" s="14"/>
      <c r="I40" s="14">
        <v>5</v>
      </c>
      <c r="J40" s="47">
        <f t="shared" si="0"/>
        <v>0</v>
      </c>
      <c r="K40" s="33">
        <f t="shared" si="1"/>
        <v>0</v>
      </c>
      <c r="L40" s="17"/>
      <c r="M40" s="17"/>
      <c r="N40" s="17"/>
      <c r="O40" s="17"/>
      <c r="P40" s="17"/>
      <c r="Q40" s="17"/>
      <c r="R40" s="17"/>
      <c r="S40" s="17"/>
      <c r="T40" s="17"/>
    </row>
    <row r="41" spans="4:20">
      <c r="D41" s="51">
        <v>35</v>
      </c>
      <c r="E41" s="4" t="s">
        <v>93</v>
      </c>
      <c r="F41" s="23" t="s">
        <v>2</v>
      </c>
      <c r="G41" s="14"/>
      <c r="H41" s="14"/>
      <c r="I41" s="14">
        <v>5</v>
      </c>
      <c r="J41" s="47">
        <f t="shared" si="0"/>
        <v>0</v>
      </c>
      <c r="K41" s="33">
        <f t="shared" si="1"/>
        <v>0</v>
      </c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5.75" thickBot="1">
      <c r="D42" s="54">
        <v>36</v>
      </c>
      <c r="E42" s="7" t="s">
        <v>94</v>
      </c>
      <c r="F42" s="24" t="s">
        <v>2</v>
      </c>
      <c r="G42" s="79">
        <v>3600</v>
      </c>
      <c r="H42" s="79"/>
      <c r="I42" s="14">
        <v>5</v>
      </c>
      <c r="J42" s="48">
        <f t="shared" si="0"/>
        <v>0</v>
      </c>
      <c r="K42" s="33">
        <f t="shared" si="1"/>
        <v>0</v>
      </c>
      <c r="L42" s="17"/>
      <c r="M42" s="17"/>
      <c r="N42" s="17"/>
      <c r="O42" s="17"/>
      <c r="P42" s="17"/>
      <c r="Q42" s="17"/>
      <c r="R42" s="17"/>
      <c r="S42" s="17"/>
      <c r="T42" s="17"/>
    </row>
    <row r="43" spans="4:20">
      <c r="G43" s="113" t="s">
        <v>211</v>
      </c>
      <c r="H43" s="114"/>
      <c r="I43" s="115"/>
      <c r="J43" s="116">
        <f>SUM(J7:J42)</f>
        <v>0</v>
      </c>
      <c r="K43" s="117"/>
      <c r="L43" s="17"/>
      <c r="M43" s="17"/>
      <c r="N43" s="17"/>
      <c r="O43" s="17"/>
      <c r="P43" s="17"/>
      <c r="Q43" s="17"/>
      <c r="R43" s="17"/>
      <c r="S43" s="17"/>
      <c r="T43" s="17"/>
    </row>
    <row r="44" spans="4:20">
      <c r="G44" s="105" t="s">
        <v>212</v>
      </c>
      <c r="H44" s="106"/>
      <c r="I44" s="107"/>
      <c r="J44" s="108">
        <f>J45-J43</f>
        <v>0</v>
      </c>
      <c r="K44" s="109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5.75" thickBot="1">
      <c r="G45" s="84" t="s">
        <v>213</v>
      </c>
      <c r="H45" s="85"/>
      <c r="I45" s="86"/>
      <c r="J45" s="87">
        <f>SUM(K7:K42)</f>
        <v>0</v>
      </c>
      <c r="K45" s="88"/>
      <c r="L45" s="17"/>
      <c r="M45" s="17"/>
      <c r="N45" s="17"/>
      <c r="O45" s="17"/>
      <c r="P45" s="17"/>
      <c r="Q45" s="17"/>
      <c r="R45" s="17"/>
      <c r="S45" s="17"/>
      <c r="T45" s="17"/>
    </row>
    <row r="46" spans="4:20"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1:20"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1:20"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1:20"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1:20"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1:20"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1:20"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1:20"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1:20"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1:20"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1:20"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1:20"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1:20"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1:20"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1:20"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1:20"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1:20"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1:20"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1:20"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1:20"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1:20"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1:20"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1:20"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1:20"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1:20"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1:20"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1:20"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1:20"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1:20"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1:20"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1:20"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1:20"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1:20"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1:20"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1:20"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1:20"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1:20"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1:20"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1:20"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1:20"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1:20"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1:20"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1:20"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1:20"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1:20"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1:20"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1:20"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1:20"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1:20"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1:20"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1:20"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1:20"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1:20"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1:20"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1:20"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1:20"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1:20"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1:20"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1:20"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1:20"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1:20"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1:20"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1:20"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1:20"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1:20"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1:20"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1:20"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1:20"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1:20"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1:20"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1:20"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1:20"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1:20"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1:20"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1:20"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1:20"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1:20"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1:20"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1:20"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1:20"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1:20"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1:20"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1:20"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1:20"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1:20"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1:20"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1:20"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1:20"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1:20"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1:20"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1:20"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1:20"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1:20"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1:20"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1:20"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1:20"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1:20"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1:20"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1:20"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1:20"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1:20"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1:20"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1:20"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1:20"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1:20"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1:20"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1:20"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1:20"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1:20"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1:20"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1:20"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1:20"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1:20"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1:20"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1:20"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1:20"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1:20"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1:20"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1:20"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1:20"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1:20"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1:20"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1:20"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1:20"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1:20"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1:20"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1:20"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1:20"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1:20"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1:20"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1:20"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1:20"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1:20"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1:20"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1:20"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1:20"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1:20"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1:20"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1:20"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1:20"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1:20"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1:20"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1:20"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1:20"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1:20"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1:20"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1:20"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1:20"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1:20"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1:20"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1:20"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1:20"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1:20"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1:20"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1:20"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1:20"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1:20"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1:20"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1:20"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1:20"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1:20"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1:20"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1:20"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1:20"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1:20"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1:20"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1:20"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1:20"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1:20"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1:20"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1:20"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1:20"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1:20"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1:20"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1:20"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1:20"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</sheetData>
  <mergeCells count="10">
    <mergeCell ref="G45:I45"/>
    <mergeCell ref="J45:K45"/>
    <mergeCell ref="O4:Q4"/>
    <mergeCell ref="D4:K4"/>
    <mergeCell ref="D3:K3"/>
    <mergeCell ref="D2:K2"/>
    <mergeCell ref="G43:I43"/>
    <mergeCell ref="J43:K43"/>
    <mergeCell ref="G44:I44"/>
    <mergeCell ref="J44:K44"/>
  </mergeCells>
  <pageMargins left="0.7" right="0.7" top="0.75" bottom="0.75" header="0.511811023622047" footer="0.511811023622047"/>
  <pageSetup paperSize="9" scale="2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3"/>
  <sheetViews>
    <sheetView topLeftCell="A32" zoomScaleNormal="100" workbookViewId="0">
      <selection activeCell="E44" sqref="E44"/>
    </sheetView>
  </sheetViews>
  <sheetFormatPr defaultColWidth="8.7109375" defaultRowHeight="15"/>
  <cols>
    <col min="3" max="3" width="5.140625" customWidth="1"/>
    <col min="4" max="4" width="6" style="1" customWidth="1"/>
    <col min="5" max="5" width="21.42578125" customWidth="1"/>
    <col min="6" max="6" width="10.5703125" customWidth="1"/>
    <col min="8" max="8" width="11.28515625" customWidth="1"/>
    <col min="9" max="9" width="11.5703125" customWidth="1"/>
    <col min="10" max="10" width="13.5703125" customWidth="1"/>
    <col min="11" max="11" width="12.7109375" customWidth="1"/>
    <col min="12" max="12" width="14.42578125" customWidth="1"/>
    <col min="13" max="13" width="17.7109375" customWidth="1"/>
    <col min="15" max="15" width="13.5703125" customWidth="1"/>
    <col min="16" max="16" width="14.85546875" customWidth="1"/>
    <col min="17" max="17" width="16.5703125" customWidth="1"/>
  </cols>
  <sheetData>
    <row r="1" spans="1:21" ht="15.75" thickBot="1">
      <c r="I1" s="30">
        <v>300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8.75" customHeight="1">
      <c r="A2" s="22" t="s">
        <v>189</v>
      </c>
      <c r="B2" s="3"/>
      <c r="C2" s="3"/>
      <c r="D2" s="94" t="s">
        <v>218</v>
      </c>
      <c r="E2" s="95"/>
      <c r="F2" s="95"/>
      <c r="G2" s="95"/>
      <c r="H2" s="95"/>
      <c r="I2" s="95"/>
      <c r="J2" s="95"/>
      <c r="K2" s="9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" customHeight="1">
      <c r="D3" s="97" t="s">
        <v>220</v>
      </c>
      <c r="E3" s="98"/>
      <c r="F3" s="98"/>
      <c r="G3" s="98"/>
      <c r="H3" s="98"/>
      <c r="I3" s="98"/>
      <c r="J3" s="98"/>
      <c r="K3" s="99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1" customHeight="1" thickBot="1">
      <c r="D4" s="110" t="s">
        <v>216</v>
      </c>
      <c r="E4" s="111"/>
      <c r="F4" s="111"/>
      <c r="G4" s="111"/>
      <c r="H4" s="111"/>
      <c r="I4" s="111"/>
      <c r="J4" s="111"/>
      <c r="K4" s="112"/>
      <c r="L4" s="55"/>
      <c r="M4" s="55"/>
      <c r="N4" s="17"/>
      <c r="O4" s="90"/>
      <c r="P4" s="90"/>
      <c r="Q4" s="90"/>
      <c r="R4" s="17"/>
      <c r="S4" s="17"/>
      <c r="T4" s="17"/>
      <c r="U4" s="17"/>
    </row>
    <row r="5" spans="1:21" ht="22.9" customHeight="1">
      <c r="D5" s="38">
        <v>1</v>
      </c>
      <c r="E5" s="39">
        <v>2</v>
      </c>
      <c r="F5" s="39">
        <v>3</v>
      </c>
      <c r="G5" s="39">
        <v>4</v>
      </c>
      <c r="H5" s="40">
        <v>5</v>
      </c>
      <c r="I5" s="40">
        <v>6</v>
      </c>
      <c r="J5" s="40">
        <v>7</v>
      </c>
      <c r="K5" s="41">
        <v>8</v>
      </c>
      <c r="L5" s="17"/>
      <c r="M5" s="18"/>
      <c r="N5" s="17"/>
      <c r="O5" s="18"/>
      <c r="P5" s="18"/>
      <c r="Q5" s="18"/>
      <c r="R5" s="17"/>
      <c r="S5" s="17"/>
      <c r="T5" s="17"/>
      <c r="U5" s="17"/>
    </row>
    <row r="6" spans="1:21" ht="33" customHeight="1">
      <c r="D6" s="42" t="s">
        <v>200</v>
      </c>
      <c r="E6" s="43" t="s">
        <v>201</v>
      </c>
      <c r="F6" s="43" t="s">
        <v>202</v>
      </c>
      <c r="G6" s="43" t="s">
        <v>203</v>
      </c>
      <c r="H6" s="44" t="s">
        <v>204</v>
      </c>
      <c r="I6" s="44" t="s">
        <v>205</v>
      </c>
      <c r="J6" s="44" t="s">
        <v>206</v>
      </c>
      <c r="K6" s="45" t="s">
        <v>207</v>
      </c>
      <c r="L6" s="46" t="s">
        <v>208</v>
      </c>
      <c r="M6" s="18"/>
      <c r="N6" s="17"/>
      <c r="O6" s="19"/>
      <c r="P6" s="18"/>
      <c r="Q6" s="18"/>
      <c r="R6" s="17"/>
      <c r="S6" s="17"/>
      <c r="T6" s="17"/>
      <c r="U6" s="17"/>
    </row>
    <row r="7" spans="1:21">
      <c r="D7" s="58">
        <v>1</v>
      </c>
      <c r="E7" s="4" t="s">
        <v>95</v>
      </c>
      <c r="F7" s="5" t="s">
        <v>2</v>
      </c>
      <c r="G7" s="6">
        <v>40</v>
      </c>
      <c r="H7" s="6"/>
      <c r="I7" s="6">
        <v>5</v>
      </c>
      <c r="J7" s="60">
        <f>SUM(G7*H7)</f>
        <v>0</v>
      </c>
      <c r="K7" s="35">
        <f>((I7/100)+1)*J7</f>
        <v>0</v>
      </c>
      <c r="L7" s="18"/>
      <c r="M7" s="18"/>
      <c r="N7" s="17"/>
      <c r="O7" s="19"/>
      <c r="P7" s="18"/>
      <c r="Q7" s="18"/>
      <c r="R7" s="17"/>
      <c r="S7" s="17"/>
      <c r="T7" s="17"/>
      <c r="U7" s="17"/>
    </row>
    <row r="8" spans="1:21" ht="26.25">
      <c r="D8" s="58">
        <v>2</v>
      </c>
      <c r="E8" s="10" t="s">
        <v>96</v>
      </c>
      <c r="F8" s="5" t="s">
        <v>2</v>
      </c>
      <c r="G8" s="6">
        <v>15</v>
      </c>
      <c r="H8" s="6"/>
      <c r="I8" s="6">
        <v>5</v>
      </c>
      <c r="J8" s="60">
        <f t="shared" ref="J8:J39" si="0">SUM(G8*H8)</f>
        <v>0</v>
      </c>
      <c r="K8" s="35">
        <f t="shared" ref="K8:K39" si="1">((I8/100)+1)*J8</f>
        <v>0</v>
      </c>
      <c r="L8" s="18"/>
      <c r="M8" s="18"/>
      <c r="N8" s="17"/>
      <c r="O8" s="19"/>
      <c r="P8" s="18"/>
      <c r="Q8" s="18"/>
      <c r="R8" s="17"/>
      <c r="S8" s="17"/>
      <c r="T8" s="17"/>
      <c r="U8" s="17"/>
    </row>
    <row r="9" spans="1:21">
      <c r="D9" s="58">
        <v>3</v>
      </c>
      <c r="E9" s="12" t="s">
        <v>97</v>
      </c>
      <c r="F9" s="5" t="s">
        <v>2</v>
      </c>
      <c r="G9" s="6">
        <v>65</v>
      </c>
      <c r="H9" s="6"/>
      <c r="I9" s="6">
        <v>5</v>
      </c>
      <c r="J9" s="60">
        <f t="shared" si="0"/>
        <v>0</v>
      </c>
      <c r="K9" s="35">
        <f t="shared" si="1"/>
        <v>0</v>
      </c>
      <c r="L9" s="18"/>
      <c r="M9" s="18"/>
      <c r="N9" s="17"/>
      <c r="O9" s="19"/>
      <c r="P9" s="18"/>
      <c r="Q9" s="18"/>
      <c r="R9" s="17"/>
      <c r="S9" s="17"/>
      <c r="T9" s="17"/>
      <c r="U9" s="17"/>
    </row>
    <row r="10" spans="1:21">
      <c r="D10" s="58">
        <v>4</v>
      </c>
      <c r="E10" s="4" t="s">
        <v>98</v>
      </c>
      <c r="F10" s="5" t="s">
        <v>2</v>
      </c>
      <c r="G10" s="6">
        <v>88</v>
      </c>
      <c r="H10" s="6"/>
      <c r="I10" s="6">
        <v>5</v>
      </c>
      <c r="J10" s="60">
        <f t="shared" si="0"/>
        <v>0</v>
      </c>
      <c r="K10" s="35">
        <f t="shared" si="1"/>
        <v>0</v>
      </c>
      <c r="L10" s="18"/>
      <c r="M10" s="18"/>
      <c r="N10" s="17"/>
      <c r="O10" s="20"/>
      <c r="P10" s="18"/>
      <c r="Q10" s="18"/>
      <c r="R10" s="17"/>
      <c r="S10" s="17"/>
      <c r="T10" s="17"/>
      <c r="U10" s="17"/>
    </row>
    <row r="11" spans="1:21">
      <c r="D11" s="58">
        <v>5</v>
      </c>
      <c r="E11" s="4" t="s">
        <v>99</v>
      </c>
      <c r="F11" s="5" t="s">
        <v>2</v>
      </c>
      <c r="G11" s="6">
        <v>50</v>
      </c>
      <c r="H11" s="6"/>
      <c r="I11" s="6">
        <v>5</v>
      </c>
      <c r="J11" s="60">
        <f t="shared" si="0"/>
        <v>0</v>
      </c>
      <c r="K11" s="35">
        <f t="shared" si="1"/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>
      <c r="D12" s="58">
        <v>6</v>
      </c>
      <c r="E12" s="4" t="s">
        <v>100</v>
      </c>
      <c r="F12" s="5" t="s">
        <v>2</v>
      </c>
      <c r="G12" s="6">
        <v>130</v>
      </c>
      <c r="H12" s="6"/>
      <c r="I12" s="6">
        <v>5</v>
      </c>
      <c r="J12" s="60">
        <f t="shared" si="0"/>
        <v>0</v>
      </c>
      <c r="K12" s="35">
        <f t="shared" si="1"/>
        <v>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6.25">
      <c r="D13" s="58">
        <v>7</v>
      </c>
      <c r="E13" s="10" t="s">
        <v>101</v>
      </c>
      <c r="F13" s="5" t="s">
        <v>2</v>
      </c>
      <c r="G13" s="6">
        <v>60</v>
      </c>
      <c r="H13" s="6"/>
      <c r="I13" s="6">
        <v>5</v>
      </c>
      <c r="J13" s="60">
        <f t="shared" si="0"/>
        <v>0</v>
      </c>
      <c r="K13" s="35">
        <f t="shared" si="1"/>
        <v>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6.25">
      <c r="D14" s="58">
        <v>8</v>
      </c>
      <c r="E14" s="10" t="s">
        <v>102</v>
      </c>
      <c r="F14" s="5" t="s">
        <v>2</v>
      </c>
      <c r="G14" s="6">
        <v>140</v>
      </c>
      <c r="H14" s="6"/>
      <c r="I14" s="6">
        <v>5</v>
      </c>
      <c r="J14" s="60">
        <f t="shared" si="0"/>
        <v>0</v>
      </c>
      <c r="K14" s="35">
        <f t="shared" si="1"/>
        <v>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6.25">
      <c r="D15" s="58">
        <v>9</v>
      </c>
      <c r="E15" s="10" t="s">
        <v>103</v>
      </c>
      <c r="F15" s="5" t="s">
        <v>2</v>
      </c>
      <c r="G15" s="6">
        <v>110</v>
      </c>
      <c r="H15" s="6"/>
      <c r="I15" s="6">
        <v>5</v>
      </c>
      <c r="J15" s="60">
        <f t="shared" si="0"/>
        <v>0</v>
      </c>
      <c r="K15" s="35">
        <f t="shared" si="1"/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>
      <c r="D16" s="58">
        <v>10</v>
      </c>
      <c r="E16" s="4" t="s">
        <v>104</v>
      </c>
      <c r="F16" s="5" t="s">
        <v>2</v>
      </c>
      <c r="G16" s="6">
        <v>60</v>
      </c>
      <c r="H16" s="6"/>
      <c r="I16" s="6">
        <v>5</v>
      </c>
      <c r="J16" s="60">
        <f t="shared" si="0"/>
        <v>0</v>
      </c>
      <c r="K16" s="35">
        <f t="shared" si="1"/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4:21">
      <c r="D17" s="58">
        <v>11</v>
      </c>
      <c r="E17" s="4" t="s">
        <v>105</v>
      </c>
      <c r="F17" s="5" t="s">
        <v>2</v>
      </c>
      <c r="G17" s="83">
        <v>80</v>
      </c>
      <c r="H17" s="6"/>
      <c r="I17" s="6">
        <v>5</v>
      </c>
      <c r="J17" s="60">
        <f t="shared" si="0"/>
        <v>0</v>
      </c>
      <c r="K17" s="35">
        <f t="shared" si="1"/>
        <v>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4:21">
      <c r="D18" s="58">
        <v>12</v>
      </c>
      <c r="E18" s="4" t="s">
        <v>106</v>
      </c>
      <c r="F18" s="5" t="s">
        <v>2</v>
      </c>
      <c r="G18" s="6">
        <v>60</v>
      </c>
      <c r="H18" s="6"/>
      <c r="I18" s="6">
        <v>5</v>
      </c>
      <c r="J18" s="60">
        <f t="shared" si="0"/>
        <v>0</v>
      </c>
      <c r="K18" s="35">
        <f t="shared" si="1"/>
        <v>0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4:21" ht="26.25">
      <c r="D19" s="58">
        <v>13</v>
      </c>
      <c r="E19" s="10" t="s">
        <v>107</v>
      </c>
      <c r="F19" s="5" t="s">
        <v>2</v>
      </c>
      <c r="G19" s="6">
        <v>100</v>
      </c>
      <c r="H19" s="6"/>
      <c r="I19" s="6">
        <v>5</v>
      </c>
      <c r="J19" s="60">
        <f t="shared" si="0"/>
        <v>0</v>
      </c>
      <c r="K19" s="35">
        <f t="shared" si="1"/>
        <v>0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4:21" ht="26.25">
      <c r="D20" s="58">
        <v>14</v>
      </c>
      <c r="E20" s="10" t="s">
        <v>108</v>
      </c>
      <c r="F20" s="5" t="s">
        <v>2</v>
      </c>
      <c r="G20" s="6">
        <v>50</v>
      </c>
      <c r="H20" s="6"/>
      <c r="I20" s="6">
        <v>5</v>
      </c>
      <c r="J20" s="60">
        <f t="shared" si="0"/>
        <v>0</v>
      </c>
      <c r="K20" s="35">
        <f t="shared" si="1"/>
        <v>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4:21" ht="26.25">
      <c r="D21" s="58">
        <v>15</v>
      </c>
      <c r="E21" s="10" t="s">
        <v>109</v>
      </c>
      <c r="F21" s="5" t="s">
        <v>2</v>
      </c>
      <c r="G21" s="6">
        <v>60</v>
      </c>
      <c r="H21" s="6"/>
      <c r="I21" s="6">
        <v>5</v>
      </c>
      <c r="J21" s="60">
        <f t="shared" si="0"/>
        <v>0</v>
      </c>
      <c r="K21" s="35">
        <f t="shared" si="1"/>
        <v>0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4:21">
      <c r="D22" s="58">
        <v>16</v>
      </c>
      <c r="E22" s="4" t="s">
        <v>110</v>
      </c>
      <c r="F22" s="5" t="s">
        <v>2</v>
      </c>
      <c r="G22" s="6">
        <v>40</v>
      </c>
      <c r="H22" s="6"/>
      <c r="I22" s="6">
        <v>5</v>
      </c>
      <c r="J22" s="60">
        <f t="shared" si="0"/>
        <v>0</v>
      </c>
      <c r="K22" s="35">
        <f t="shared" si="1"/>
        <v>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4:21">
      <c r="D23" s="58">
        <v>17</v>
      </c>
      <c r="E23" s="4" t="s">
        <v>111</v>
      </c>
      <c r="F23" s="5" t="s">
        <v>2</v>
      </c>
      <c r="G23" s="6">
        <v>70</v>
      </c>
      <c r="H23" s="6"/>
      <c r="I23" s="6">
        <v>5</v>
      </c>
      <c r="J23" s="60">
        <f t="shared" si="0"/>
        <v>0</v>
      </c>
      <c r="K23" s="35">
        <f t="shared" si="1"/>
        <v>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4:21">
      <c r="D24" s="58">
        <v>18</v>
      </c>
      <c r="E24" s="4" t="s">
        <v>112</v>
      </c>
      <c r="F24" s="5" t="s">
        <v>2</v>
      </c>
      <c r="G24" s="6">
        <v>188</v>
      </c>
      <c r="H24" s="6"/>
      <c r="I24" s="6">
        <v>5</v>
      </c>
      <c r="J24" s="60">
        <f t="shared" si="0"/>
        <v>0</v>
      </c>
      <c r="K24" s="35">
        <f t="shared" si="1"/>
        <v>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4:21">
      <c r="D25" s="58">
        <v>19</v>
      </c>
      <c r="E25" s="4" t="s">
        <v>113</v>
      </c>
      <c r="F25" s="5" t="s">
        <v>2</v>
      </c>
      <c r="G25" s="6">
        <v>8</v>
      </c>
      <c r="H25" s="6"/>
      <c r="I25" s="6">
        <v>5</v>
      </c>
      <c r="J25" s="60">
        <f t="shared" si="0"/>
        <v>0</v>
      </c>
      <c r="K25" s="35">
        <f t="shared" si="1"/>
        <v>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4:21">
      <c r="D26" s="58">
        <v>20</v>
      </c>
      <c r="E26" s="4" t="s">
        <v>114</v>
      </c>
      <c r="F26" s="5" t="s">
        <v>2</v>
      </c>
      <c r="G26" s="6">
        <v>30</v>
      </c>
      <c r="H26" s="6"/>
      <c r="I26" s="6">
        <v>5</v>
      </c>
      <c r="J26" s="60">
        <f t="shared" si="0"/>
        <v>0</v>
      </c>
      <c r="K26" s="35">
        <f t="shared" si="1"/>
        <v>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4:21" ht="26.25">
      <c r="D27" s="58">
        <v>21</v>
      </c>
      <c r="E27" s="10" t="s">
        <v>115</v>
      </c>
      <c r="F27" s="5" t="s">
        <v>2</v>
      </c>
      <c r="G27" s="6">
        <v>410</v>
      </c>
      <c r="H27" s="6"/>
      <c r="I27" s="6">
        <v>5</v>
      </c>
      <c r="J27" s="60">
        <f t="shared" si="0"/>
        <v>0</v>
      </c>
      <c r="K27" s="35">
        <f t="shared" si="1"/>
        <v>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4:21">
      <c r="D28" s="58">
        <v>22</v>
      </c>
      <c r="E28" s="4" t="s">
        <v>116</v>
      </c>
      <c r="F28" s="5" t="s">
        <v>2</v>
      </c>
      <c r="G28" s="6">
        <v>20</v>
      </c>
      <c r="H28" s="6"/>
      <c r="I28" s="6">
        <v>5</v>
      </c>
      <c r="J28" s="60">
        <f t="shared" si="0"/>
        <v>0</v>
      </c>
      <c r="K28" s="35">
        <f t="shared" si="1"/>
        <v>0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4:21">
      <c r="D29" s="58">
        <v>23</v>
      </c>
      <c r="E29" s="4" t="s">
        <v>117</v>
      </c>
      <c r="F29" s="5" t="s">
        <v>2</v>
      </c>
      <c r="G29" s="6">
        <v>50</v>
      </c>
      <c r="H29" s="6"/>
      <c r="I29" s="6">
        <v>5</v>
      </c>
      <c r="J29" s="60">
        <f t="shared" si="0"/>
        <v>0</v>
      </c>
      <c r="K29" s="35">
        <f t="shared" si="1"/>
        <v>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4:21">
      <c r="D30" s="58">
        <v>24</v>
      </c>
      <c r="E30" s="4" t="s">
        <v>118</v>
      </c>
      <c r="F30" s="5" t="s">
        <v>2</v>
      </c>
      <c r="G30" s="6">
        <v>40</v>
      </c>
      <c r="H30" s="6"/>
      <c r="I30" s="6">
        <v>5</v>
      </c>
      <c r="J30" s="60">
        <f t="shared" si="0"/>
        <v>0</v>
      </c>
      <c r="K30" s="35">
        <f t="shared" si="1"/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4:21">
      <c r="D31" s="58">
        <v>25</v>
      </c>
      <c r="E31" s="4" t="s">
        <v>119</v>
      </c>
      <c r="F31" s="5" t="s">
        <v>2</v>
      </c>
      <c r="G31" s="6">
        <v>40</v>
      </c>
      <c r="H31" s="6"/>
      <c r="I31" s="6">
        <v>5</v>
      </c>
      <c r="J31" s="60">
        <f t="shared" si="0"/>
        <v>0</v>
      </c>
      <c r="K31" s="35">
        <f t="shared" si="1"/>
        <v>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4:21">
      <c r="D32" s="58">
        <v>26</v>
      </c>
      <c r="E32" s="4" t="s">
        <v>120</v>
      </c>
      <c r="F32" s="5" t="s">
        <v>2</v>
      </c>
      <c r="G32" s="6">
        <v>35</v>
      </c>
      <c r="H32" s="6"/>
      <c r="I32" s="6">
        <v>5</v>
      </c>
      <c r="J32" s="60">
        <f t="shared" si="0"/>
        <v>0</v>
      </c>
      <c r="K32" s="35">
        <f t="shared" si="1"/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4:21">
      <c r="D33" s="58">
        <v>27</v>
      </c>
      <c r="E33" s="4" t="s">
        <v>121</v>
      </c>
      <c r="F33" s="5" t="s">
        <v>2</v>
      </c>
      <c r="G33" s="6">
        <v>88</v>
      </c>
      <c r="H33" s="6"/>
      <c r="I33" s="6">
        <v>5</v>
      </c>
      <c r="J33" s="60">
        <f t="shared" si="0"/>
        <v>0</v>
      </c>
      <c r="K33" s="35">
        <f t="shared" si="1"/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4:21">
      <c r="D34" s="58">
        <v>28</v>
      </c>
      <c r="E34" s="4" t="s">
        <v>122</v>
      </c>
      <c r="F34" s="5" t="s">
        <v>2</v>
      </c>
      <c r="G34" s="6">
        <v>6</v>
      </c>
      <c r="H34" s="6"/>
      <c r="I34" s="6">
        <v>5</v>
      </c>
      <c r="J34" s="60">
        <f t="shared" si="0"/>
        <v>0</v>
      </c>
      <c r="K34" s="35">
        <f t="shared" si="1"/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4:21">
      <c r="D35" s="58">
        <v>29</v>
      </c>
      <c r="E35" s="4" t="s">
        <v>123</v>
      </c>
      <c r="F35" s="5" t="s">
        <v>2</v>
      </c>
      <c r="G35" s="6">
        <v>60</v>
      </c>
      <c r="H35" s="6"/>
      <c r="I35" s="6">
        <v>5</v>
      </c>
      <c r="J35" s="60">
        <f t="shared" si="0"/>
        <v>0</v>
      </c>
      <c r="K35" s="35">
        <f t="shared" si="1"/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4:21">
      <c r="D36" s="58">
        <v>30</v>
      </c>
      <c r="E36" s="4" t="s">
        <v>124</v>
      </c>
      <c r="F36" s="5" t="s">
        <v>2</v>
      </c>
      <c r="G36" s="6">
        <v>50</v>
      </c>
      <c r="H36" s="6"/>
      <c r="I36" s="6">
        <v>5</v>
      </c>
      <c r="J36" s="60">
        <f t="shared" si="0"/>
        <v>0</v>
      </c>
      <c r="K36" s="35">
        <f t="shared" si="1"/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4:21" ht="26.25">
      <c r="D37" s="58">
        <v>31</v>
      </c>
      <c r="E37" s="13" t="s">
        <v>125</v>
      </c>
      <c r="F37" s="5" t="s">
        <v>2</v>
      </c>
      <c r="G37" s="6">
        <v>50</v>
      </c>
      <c r="H37" s="6"/>
      <c r="I37" s="6">
        <v>5</v>
      </c>
      <c r="J37" s="60">
        <f t="shared" si="0"/>
        <v>0</v>
      </c>
      <c r="K37" s="35">
        <f t="shared" si="1"/>
        <v>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4:21" ht="26.25">
      <c r="D38" s="58">
        <v>32</v>
      </c>
      <c r="E38" s="10" t="s">
        <v>126</v>
      </c>
      <c r="F38" s="5" t="s">
        <v>2</v>
      </c>
      <c r="G38" s="6">
        <v>20</v>
      </c>
      <c r="H38" s="6"/>
      <c r="I38" s="6">
        <v>5</v>
      </c>
      <c r="J38" s="60">
        <f t="shared" si="0"/>
        <v>0</v>
      </c>
      <c r="K38" s="35">
        <f t="shared" si="1"/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4:21" ht="16.350000000000001" customHeight="1" thickBot="1">
      <c r="D39" s="59">
        <v>33</v>
      </c>
      <c r="E39" s="7" t="s">
        <v>127</v>
      </c>
      <c r="F39" s="8" t="s">
        <v>2</v>
      </c>
      <c r="G39" s="9">
        <v>67</v>
      </c>
      <c r="H39" s="9"/>
      <c r="I39" s="82">
        <v>5</v>
      </c>
      <c r="J39" s="61">
        <f t="shared" si="0"/>
        <v>0</v>
      </c>
      <c r="K39" s="35">
        <f t="shared" si="1"/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4:21">
      <c r="G40" s="113" t="s">
        <v>211</v>
      </c>
      <c r="H40" s="114"/>
      <c r="I40" s="115"/>
      <c r="J40" s="116">
        <f>SUM(J7:J39)</f>
        <v>0</v>
      </c>
      <c r="K40" s="1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4:21">
      <c r="G41" s="105" t="s">
        <v>212</v>
      </c>
      <c r="H41" s="106"/>
      <c r="I41" s="107"/>
      <c r="J41" s="108">
        <f>J42-J40</f>
        <v>0</v>
      </c>
      <c r="K41" s="109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4:21" ht="15.75" thickBot="1">
      <c r="G42" s="84" t="s">
        <v>213</v>
      </c>
      <c r="H42" s="85"/>
      <c r="I42" s="86"/>
      <c r="J42" s="87">
        <f>SUM(K7:K39)</f>
        <v>0</v>
      </c>
      <c r="K42" s="88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4:21"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4:21"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4:21"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4:21"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4:21"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4:21"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1:21"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1:21"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1:21"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1:21"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1:21"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1:21"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1:21"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1:21"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1:21"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1:21"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1:21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1:21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1:21"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1:21"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1:21"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1:21"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1:21"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1:21"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1:21"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1:21"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1:21"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1:21"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1:21"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1:21"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1:21"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1:21"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1:21"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1:21"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1:21"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1:21"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1:21"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1:21"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1:21"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1:21"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1:21"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1:21"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1:21"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1:21"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1:21"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1:21"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1:21"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1:21"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1:21"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1:21"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1:21"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1:21"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1:21"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1:21"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1:21"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1:21"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1:21"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1:21"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1:21"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1:21"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1:21"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1:21"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1:21"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1:21"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1:21"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1:21"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1:21"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1:21"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1:21"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1:21"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1:21"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1:21"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1:21"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1:21"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1:21"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1:21"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1:21"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1:21"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1:21"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1:21"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1:21"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1:21"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1:21"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1:21"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1:21"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1:21"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1:21"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1:21"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1:21"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1:21"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1:21"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1:21"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1:21"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1:21"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1:21"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1:21"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1:21"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1:21"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1:21"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1:21"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1:21"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1:21"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1:21"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1:21"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1:21"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1:21"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1:21"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1:21"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1:21"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1:21"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1:21"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1:21"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1:21"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1:21"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1:21"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1:21"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1:21"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1:21"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1:21"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1:21"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1:21"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1:21"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1:21"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1:21"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1:21"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1:21"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1:21"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1:21"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1:21"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1:21"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1:21"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</sheetData>
  <mergeCells count="10">
    <mergeCell ref="G42:I42"/>
    <mergeCell ref="J42:K42"/>
    <mergeCell ref="O4:Q4"/>
    <mergeCell ref="D4:K4"/>
    <mergeCell ref="D2:K2"/>
    <mergeCell ref="D3:K3"/>
    <mergeCell ref="G40:I40"/>
    <mergeCell ref="J40:K40"/>
    <mergeCell ref="G41:I41"/>
    <mergeCell ref="J41:K41"/>
  </mergeCells>
  <pageMargins left="0.7" right="0.7" top="0.75" bottom="0.75" header="0.511811023622047" footer="0.511811023622047"/>
  <pageSetup paperSize="9"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27"/>
  <sheetViews>
    <sheetView topLeftCell="A15" zoomScaleNormal="100" workbookViewId="0">
      <selection activeCell="E25" sqref="E25"/>
    </sheetView>
  </sheetViews>
  <sheetFormatPr defaultColWidth="8.7109375" defaultRowHeight="15"/>
  <cols>
    <col min="4" max="4" width="6" style="1" customWidth="1"/>
    <col min="5" max="5" width="25.7109375" customWidth="1"/>
    <col min="6" max="6" width="9.42578125" customWidth="1"/>
    <col min="8" max="8" width="11.5703125" customWidth="1"/>
    <col min="9" max="9" width="11.42578125" customWidth="1"/>
    <col min="10" max="10" width="13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22" ht="15.75" thickBot="1"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0.25" customHeight="1">
      <c r="A2" s="118" t="s">
        <v>190</v>
      </c>
      <c r="B2" s="118"/>
      <c r="D2" s="94" t="s">
        <v>221</v>
      </c>
      <c r="E2" s="95"/>
      <c r="F2" s="95"/>
      <c r="G2" s="95"/>
      <c r="H2" s="95"/>
      <c r="I2" s="95"/>
      <c r="J2" s="95"/>
      <c r="K2" s="9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6.5" customHeight="1">
      <c r="A3" s="22"/>
      <c r="B3" s="3"/>
      <c r="C3" s="3"/>
      <c r="D3" s="97" t="s">
        <v>220</v>
      </c>
      <c r="E3" s="98"/>
      <c r="F3" s="98"/>
      <c r="G3" s="98"/>
      <c r="H3" s="98"/>
      <c r="I3" s="98"/>
      <c r="J3" s="98"/>
      <c r="K3" s="9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21.75" customHeight="1" thickBot="1">
      <c r="D4" s="110" t="s">
        <v>215</v>
      </c>
      <c r="E4" s="111"/>
      <c r="F4" s="111"/>
      <c r="G4" s="111"/>
      <c r="H4" s="111"/>
      <c r="I4" s="111"/>
      <c r="J4" s="111"/>
      <c r="K4" s="112"/>
      <c r="L4" s="55"/>
      <c r="M4" s="55"/>
      <c r="N4" s="17"/>
      <c r="O4" s="90"/>
      <c r="P4" s="90"/>
      <c r="Q4" s="90"/>
      <c r="R4" s="17"/>
      <c r="S4" s="17"/>
      <c r="T4" s="17"/>
      <c r="U4" s="17"/>
      <c r="V4" s="17"/>
    </row>
    <row r="5" spans="1:22" ht="22.9" customHeight="1">
      <c r="D5" s="38">
        <v>1</v>
      </c>
      <c r="E5" s="39">
        <v>2</v>
      </c>
      <c r="F5" s="39">
        <v>3</v>
      </c>
      <c r="G5" s="39">
        <v>4</v>
      </c>
      <c r="H5" s="40">
        <v>5</v>
      </c>
      <c r="I5" s="40">
        <v>6</v>
      </c>
      <c r="J5" s="40">
        <v>7</v>
      </c>
      <c r="K5" s="41">
        <v>8</v>
      </c>
      <c r="L5" s="17"/>
      <c r="M5" s="18"/>
      <c r="N5" s="17"/>
      <c r="O5" s="18"/>
      <c r="P5" s="18"/>
      <c r="Q5" s="18"/>
      <c r="R5" s="17"/>
      <c r="S5" s="17"/>
      <c r="T5" s="17"/>
      <c r="U5" s="17"/>
      <c r="V5" s="17"/>
    </row>
    <row r="6" spans="1:22" ht="40.5" customHeight="1">
      <c r="D6" s="42" t="s">
        <v>200</v>
      </c>
      <c r="E6" s="43" t="s">
        <v>201</v>
      </c>
      <c r="F6" s="43" t="s">
        <v>202</v>
      </c>
      <c r="G6" s="43" t="s">
        <v>203</v>
      </c>
      <c r="H6" s="44" t="s">
        <v>204</v>
      </c>
      <c r="I6" s="44" t="s">
        <v>205</v>
      </c>
      <c r="J6" s="44" t="s">
        <v>206</v>
      </c>
      <c r="K6" s="45" t="s">
        <v>207</v>
      </c>
      <c r="L6" s="46" t="s">
        <v>208</v>
      </c>
      <c r="M6" s="18"/>
      <c r="N6" s="17"/>
      <c r="O6" s="19"/>
      <c r="P6" s="18"/>
      <c r="Q6" s="18"/>
      <c r="R6" s="17"/>
      <c r="S6" s="17"/>
      <c r="T6" s="17"/>
      <c r="U6" s="17"/>
      <c r="V6" s="17"/>
    </row>
    <row r="7" spans="1:22" ht="26.25">
      <c r="D7" s="62">
        <v>1</v>
      </c>
      <c r="E7" s="26" t="s">
        <v>180</v>
      </c>
      <c r="F7" s="27" t="s">
        <v>1</v>
      </c>
      <c r="G7" s="6">
        <v>20</v>
      </c>
      <c r="H7" s="28"/>
      <c r="I7" s="28">
        <v>5</v>
      </c>
      <c r="J7" s="64">
        <f>SUM(G7*H7)</f>
        <v>0</v>
      </c>
      <c r="K7" s="63">
        <f>((I7/100)+1)*J7</f>
        <v>0</v>
      </c>
      <c r="L7" s="18"/>
      <c r="M7" s="18"/>
      <c r="N7" s="17"/>
      <c r="O7" s="19"/>
      <c r="P7" s="18"/>
      <c r="Q7" s="18"/>
      <c r="R7" s="17"/>
      <c r="S7" s="17"/>
      <c r="T7" s="17"/>
      <c r="U7" s="17"/>
      <c r="V7" s="17"/>
    </row>
    <row r="8" spans="1:22">
      <c r="D8" s="58">
        <v>2</v>
      </c>
      <c r="E8" s="4" t="s">
        <v>128</v>
      </c>
      <c r="F8" s="5" t="s">
        <v>1</v>
      </c>
      <c r="G8" s="6">
        <v>35</v>
      </c>
      <c r="H8" s="6"/>
      <c r="I8" s="28">
        <v>5</v>
      </c>
      <c r="J8" s="64">
        <f t="shared" ref="J8:J18" si="0">SUM(G8*H8)</f>
        <v>0</v>
      </c>
      <c r="K8" s="63">
        <f t="shared" ref="K8:K18" si="1">((I8/100)+1)*J8</f>
        <v>0</v>
      </c>
      <c r="L8" s="18"/>
      <c r="M8" s="18"/>
      <c r="N8" s="17"/>
      <c r="O8" s="19"/>
      <c r="P8" s="18"/>
      <c r="Q8" s="18"/>
      <c r="R8" s="17"/>
      <c r="S8" s="17"/>
      <c r="T8" s="17"/>
      <c r="U8" s="17"/>
      <c r="V8" s="17"/>
    </row>
    <row r="9" spans="1:22" ht="26.25">
      <c r="D9" s="58">
        <v>3</v>
      </c>
      <c r="E9" s="10" t="s">
        <v>174</v>
      </c>
      <c r="F9" s="5" t="s">
        <v>1</v>
      </c>
      <c r="G9" s="6">
        <v>1750</v>
      </c>
      <c r="H9" s="6"/>
      <c r="I9" s="28">
        <v>5</v>
      </c>
      <c r="J9" s="64">
        <f t="shared" si="0"/>
        <v>0</v>
      </c>
      <c r="K9" s="63">
        <f t="shared" si="1"/>
        <v>0</v>
      </c>
      <c r="L9" s="18"/>
      <c r="M9" s="18"/>
      <c r="N9" s="17"/>
      <c r="O9" s="19"/>
      <c r="P9" s="18"/>
      <c r="Q9" s="18"/>
      <c r="R9" s="17"/>
      <c r="S9" s="17"/>
      <c r="T9" s="17"/>
      <c r="U9" s="17"/>
      <c r="V9" s="17"/>
    </row>
    <row r="10" spans="1:22" ht="39">
      <c r="D10" s="58">
        <v>4</v>
      </c>
      <c r="E10" s="10" t="s">
        <v>175</v>
      </c>
      <c r="F10" s="5" t="s">
        <v>1</v>
      </c>
      <c r="G10" s="6">
        <v>1300</v>
      </c>
      <c r="H10" s="6"/>
      <c r="I10" s="28">
        <v>5</v>
      </c>
      <c r="J10" s="64">
        <f t="shared" si="0"/>
        <v>0</v>
      </c>
      <c r="K10" s="63">
        <f t="shared" si="1"/>
        <v>0</v>
      </c>
      <c r="L10" s="18"/>
      <c r="M10" s="18"/>
      <c r="N10" s="17"/>
      <c r="O10" s="20"/>
      <c r="P10" s="18"/>
      <c r="Q10" s="18"/>
      <c r="R10" s="17"/>
      <c r="S10" s="17"/>
      <c r="T10" s="17"/>
      <c r="U10" s="17"/>
      <c r="V10" s="17"/>
    </row>
    <row r="11" spans="1:22" ht="39">
      <c r="D11" s="58">
        <v>5</v>
      </c>
      <c r="E11" s="10" t="s">
        <v>176</v>
      </c>
      <c r="F11" s="5" t="s">
        <v>1</v>
      </c>
      <c r="G11" s="6">
        <v>1200</v>
      </c>
      <c r="H11" s="6"/>
      <c r="I11" s="28">
        <v>5</v>
      </c>
      <c r="J11" s="64">
        <f t="shared" si="0"/>
        <v>0</v>
      </c>
      <c r="K11" s="63">
        <f t="shared" si="1"/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42.75" customHeight="1">
      <c r="D12" s="58">
        <v>6</v>
      </c>
      <c r="E12" s="10" t="s">
        <v>177</v>
      </c>
      <c r="F12" s="5" t="s">
        <v>1</v>
      </c>
      <c r="G12" s="6">
        <v>3000</v>
      </c>
      <c r="H12" s="6"/>
      <c r="I12" s="28">
        <v>5</v>
      </c>
      <c r="J12" s="64">
        <f t="shared" si="0"/>
        <v>0</v>
      </c>
      <c r="K12" s="63">
        <f t="shared" si="1"/>
        <v>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D13" s="58">
        <v>7</v>
      </c>
      <c r="E13" s="4" t="s">
        <v>178</v>
      </c>
      <c r="F13" s="5" t="s">
        <v>1</v>
      </c>
      <c r="G13" s="6">
        <v>630</v>
      </c>
      <c r="H13" s="6"/>
      <c r="I13" s="28">
        <v>5</v>
      </c>
      <c r="J13" s="64">
        <f t="shared" si="0"/>
        <v>0</v>
      </c>
      <c r="K13" s="63">
        <f t="shared" si="1"/>
        <v>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D14" s="58">
        <v>8</v>
      </c>
      <c r="E14" s="4" t="s">
        <v>181</v>
      </c>
      <c r="F14" s="5" t="s">
        <v>1</v>
      </c>
      <c r="G14" s="6">
        <v>0</v>
      </c>
      <c r="H14" s="6"/>
      <c r="I14" s="28">
        <v>5</v>
      </c>
      <c r="J14" s="64">
        <f t="shared" si="0"/>
        <v>0</v>
      </c>
      <c r="K14" s="63">
        <f t="shared" si="1"/>
        <v>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D15" s="58">
        <v>9</v>
      </c>
      <c r="E15" s="4" t="s">
        <v>179</v>
      </c>
      <c r="F15" s="5" t="s">
        <v>1</v>
      </c>
      <c r="G15" s="6">
        <v>630</v>
      </c>
      <c r="H15" s="6"/>
      <c r="I15" s="28">
        <v>5</v>
      </c>
      <c r="J15" s="64">
        <f t="shared" si="0"/>
        <v>0</v>
      </c>
      <c r="K15" s="63">
        <f t="shared" si="1"/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>
      <c r="D16" s="58">
        <v>10</v>
      </c>
      <c r="E16" s="4" t="s">
        <v>182</v>
      </c>
      <c r="F16" s="5" t="s">
        <v>1</v>
      </c>
      <c r="G16" s="6">
        <v>600</v>
      </c>
      <c r="H16" s="6"/>
      <c r="I16" s="28">
        <v>5</v>
      </c>
      <c r="J16" s="64">
        <f t="shared" si="0"/>
        <v>0</v>
      </c>
      <c r="K16" s="63">
        <f t="shared" si="1"/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4:22">
      <c r="D17" s="58">
        <v>11</v>
      </c>
      <c r="E17" s="4" t="s">
        <v>183</v>
      </c>
      <c r="F17" s="5" t="s">
        <v>1</v>
      </c>
      <c r="G17" s="6">
        <v>0</v>
      </c>
      <c r="H17" s="6"/>
      <c r="I17" s="28">
        <v>5</v>
      </c>
      <c r="J17" s="65">
        <f t="shared" si="0"/>
        <v>0</v>
      </c>
      <c r="K17" s="63">
        <f t="shared" si="1"/>
        <v>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4:22" ht="15.75" thickBot="1">
      <c r="D18" s="59">
        <v>12</v>
      </c>
      <c r="E18" s="7" t="s">
        <v>184</v>
      </c>
      <c r="F18" s="8" t="s">
        <v>1</v>
      </c>
      <c r="G18" s="9">
        <v>20</v>
      </c>
      <c r="H18" s="9"/>
      <c r="I18" s="28">
        <v>5</v>
      </c>
      <c r="J18" s="66">
        <f t="shared" si="0"/>
        <v>0</v>
      </c>
      <c r="K18" s="63">
        <f t="shared" si="1"/>
        <v>0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4:22">
      <c r="G19" s="113" t="s">
        <v>211</v>
      </c>
      <c r="H19" s="114"/>
      <c r="I19" s="115"/>
      <c r="J19" s="116">
        <f>SUM(J7:J18)</f>
        <v>0</v>
      </c>
      <c r="K19" s="1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4:22">
      <c r="D20" s="119" t="s">
        <v>185</v>
      </c>
      <c r="E20" s="119"/>
      <c r="G20" s="105" t="s">
        <v>212</v>
      </c>
      <c r="H20" s="106"/>
      <c r="I20" s="107"/>
      <c r="J20" s="108">
        <f>J21-J19</f>
        <v>0</v>
      </c>
      <c r="K20" s="109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4:22" ht="15.75" thickBot="1">
      <c r="G21" s="84" t="s">
        <v>213</v>
      </c>
      <c r="H21" s="85"/>
      <c r="I21" s="86"/>
      <c r="J21" s="87">
        <f>SUM(K7:K18)</f>
        <v>0</v>
      </c>
      <c r="K21" s="88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4:22"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4:22"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4:22"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4:22"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4:22"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4:22"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4:22"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4:22"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4:22"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4:22"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4:22"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1:22"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1:22"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1:22"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1:22"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1:22"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1:22"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1:22"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1:22"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1:22"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1:22"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1:22"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1:22"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1:22"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1:22"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1:22"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1:22"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1:22"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1:22"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1:22"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1:22"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1:22"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1:22"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1:22"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1:22"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1:22"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1:22"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1:22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1:22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1:22"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1:22"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1:22"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1:22"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1:22"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1:22"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1:22"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1:22"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1:22"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1:22"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1:22"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1:22"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1:22"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1:22"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1:22"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1:22"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1:22"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1:22"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1:22"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1:22"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1:22"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1:22"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1:22"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1:22"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1:22"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1:22"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1:22"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1:22"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1:22"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1:22"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1:22"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1:22"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1:22"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1:22"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1:22"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1:22"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1:22"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1:22"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1:22"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1:22"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1:22"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1:22"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1:22"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1:22"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1:22"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1:22"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1:22"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1:22"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1:22"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1:22"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1:22"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1:22"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1:22"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1:22"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1:22"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1:22"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1:22"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1:22"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1:22"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1:22"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1:22"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1:22"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1:22"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1:22"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1:22"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1:22"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1:22"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1:22"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1:22"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1:22"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1:22"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1:22"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1:22"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1:22"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1:22"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1:22"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1:22"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1:22"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1:22"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1:22"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1:22"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1:22"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1:22"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1:22"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1:22"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1:22"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1:22"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1:22"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1:22"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1:22"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1:22"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1:22"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1:22"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1:22"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1:22"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1:22"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1:22"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1:22"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1:22"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1:22"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1:22"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1:22"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1:22"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1:22"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1:22"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1:22"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1:22"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1:22"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1:22"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1:22"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1:22"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1:22"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1:22"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1:22"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1:22"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1:22"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1:22"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1:22"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1:22"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1:22"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1:22"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1:22"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1:22"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1:22"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1:22"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1:22"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1:22"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1:22"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1:22"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1:22"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1:22"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1:22"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1:22"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1:22"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1:22"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1:22"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1:22"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1:22"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1:22"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1:22"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1:22"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1:22"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1:22"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1:22"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1:22"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1:22"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1:22"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1:22"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1:22"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1:22"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1:22"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1:22"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1:22"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1:22"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1:22"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1:22"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1:22"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1:22"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1:22"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1:22"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1:22"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1:22"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1:22"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1:22"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1:22"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1:22"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1:22"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</sheetData>
  <mergeCells count="12">
    <mergeCell ref="G21:I21"/>
    <mergeCell ref="J21:K21"/>
    <mergeCell ref="O4:Q4"/>
    <mergeCell ref="D4:K4"/>
    <mergeCell ref="D20:E20"/>
    <mergeCell ref="G20:I20"/>
    <mergeCell ref="J20:K20"/>
    <mergeCell ref="A2:B2"/>
    <mergeCell ref="D2:K2"/>
    <mergeCell ref="D3:K3"/>
    <mergeCell ref="G19:I19"/>
    <mergeCell ref="J19:K19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2"/>
  <sheetViews>
    <sheetView zoomScaleNormal="100" workbookViewId="0">
      <selection activeCell="F12" sqref="F12"/>
    </sheetView>
  </sheetViews>
  <sheetFormatPr defaultColWidth="8.7109375" defaultRowHeight="15"/>
  <cols>
    <col min="3" max="3" width="6.28515625" customWidth="1"/>
    <col min="4" max="4" width="6" style="1" customWidth="1"/>
    <col min="5" max="5" width="25.7109375" customWidth="1"/>
    <col min="6" max="6" width="13.7109375" customWidth="1"/>
    <col min="8" max="8" width="12" customWidth="1"/>
    <col min="9" max="9" width="9.5703125" customWidth="1"/>
    <col min="10" max="10" width="11.85546875" customWidth="1"/>
    <col min="12" max="12" width="12.42578125" customWidth="1"/>
    <col min="13" max="13" width="15" customWidth="1"/>
    <col min="14" max="14" width="16.42578125" customWidth="1"/>
    <col min="16" max="16" width="12.5703125" customWidth="1"/>
    <col min="17" max="17" width="15.140625" customWidth="1"/>
    <col min="18" max="18" width="16" customWidth="1"/>
  </cols>
  <sheetData>
    <row r="1" spans="1:21" ht="15.75" thickBot="1"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9.5" customHeight="1">
      <c r="A2" s="22" t="s">
        <v>191</v>
      </c>
      <c r="D2" s="94" t="s">
        <v>221</v>
      </c>
      <c r="E2" s="95"/>
      <c r="F2" s="95"/>
      <c r="G2" s="95"/>
      <c r="H2" s="95"/>
      <c r="I2" s="95"/>
      <c r="J2" s="95"/>
      <c r="K2" s="9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5.75" customHeight="1">
      <c r="D3" s="97" t="s">
        <v>222</v>
      </c>
      <c r="E3" s="98"/>
      <c r="F3" s="98"/>
      <c r="G3" s="98"/>
      <c r="H3" s="98"/>
      <c r="I3" s="98"/>
      <c r="J3" s="98"/>
      <c r="K3" s="99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0.25" customHeight="1" thickBot="1">
      <c r="D4" s="110" t="s">
        <v>199</v>
      </c>
      <c r="E4" s="111"/>
      <c r="F4" s="111"/>
      <c r="G4" s="111"/>
      <c r="H4" s="111"/>
      <c r="I4" s="111"/>
      <c r="J4" s="111"/>
      <c r="K4" s="112"/>
      <c r="L4" s="90"/>
      <c r="M4" s="90"/>
      <c r="N4" s="90"/>
      <c r="O4" s="17"/>
      <c r="P4" s="90"/>
      <c r="Q4" s="90"/>
      <c r="R4" s="90"/>
      <c r="S4" s="17"/>
      <c r="T4" s="17"/>
      <c r="U4" s="17"/>
    </row>
    <row r="5" spans="1:21" ht="22.9" customHeight="1">
      <c r="D5" s="38">
        <v>1</v>
      </c>
      <c r="E5" s="39">
        <v>2</v>
      </c>
      <c r="F5" s="39">
        <v>3</v>
      </c>
      <c r="G5" s="39">
        <v>4</v>
      </c>
      <c r="H5" s="40">
        <v>5</v>
      </c>
      <c r="I5" s="40">
        <v>6</v>
      </c>
      <c r="J5" s="40">
        <v>7</v>
      </c>
      <c r="K5" s="41">
        <v>8</v>
      </c>
      <c r="L5" s="17"/>
      <c r="M5" s="18"/>
      <c r="N5" s="18"/>
      <c r="O5" s="17"/>
      <c r="P5" s="18"/>
      <c r="Q5" s="18"/>
      <c r="R5" s="18"/>
      <c r="S5" s="17"/>
      <c r="T5" s="17"/>
      <c r="U5" s="17"/>
    </row>
    <row r="6" spans="1:21" ht="63" customHeight="1">
      <c r="D6" s="42" t="s">
        <v>200</v>
      </c>
      <c r="E6" s="43" t="s">
        <v>201</v>
      </c>
      <c r="F6" s="43" t="s">
        <v>202</v>
      </c>
      <c r="G6" s="43" t="s">
        <v>203</v>
      </c>
      <c r="H6" s="44" t="s">
        <v>204</v>
      </c>
      <c r="I6" s="44" t="s">
        <v>205</v>
      </c>
      <c r="J6" s="44" t="s">
        <v>206</v>
      </c>
      <c r="K6" s="45" t="s">
        <v>207</v>
      </c>
      <c r="L6" s="46" t="s">
        <v>208</v>
      </c>
      <c r="M6" s="18"/>
      <c r="N6" s="18"/>
      <c r="O6" s="17"/>
      <c r="P6" s="19"/>
      <c r="Q6" s="18"/>
      <c r="R6" s="18"/>
      <c r="S6" s="17"/>
      <c r="T6" s="17"/>
      <c r="U6" s="17"/>
    </row>
    <row r="7" spans="1:21">
      <c r="D7" s="58">
        <v>1</v>
      </c>
      <c r="E7" s="4" t="s">
        <v>129</v>
      </c>
      <c r="F7" s="5" t="s">
        <v>2</v>
      </c>
      <c r="G7" s="6">
        <v>170</v>
      </c>
      <c r="H7" s="6"/>
      <c r="I7" s="6">
        <v>5</v>
      </c>
      <c r="J7" s="64">
        <f>SUM(G7*H7)</f>
        <v>0</v>
      </c>
      <c r="K7" s="67">
        <f>((I7/100)+1)*J7</f>
        <v>0</v>
      </c>
      <c r="L7" s="19"/>
      <c r="M7" s="18"/>
      <c r="N7" s="18"/>
      <c r="O7" s="17"/>
      <c r="P7" s="19"/>
      <c r="Q7" s="18"/>
      <c r="R7" s="18"/>
      <c r="S7" s="17"/>
      <c r="T7" s="17"/>
      <c r="U7" s="17"/>
    </row>
    <row r="8" spans="1:21">
      <c r="D8" s="58">
        <v>2</v>
      </c>
      <c r="E8" s="4" t="s">
        <v>130</v>
      </c>
      <c r="F8" s="5" t="s">
        <v>2</v>
      </c>
      <c r="G8" s="83">
        <v>210</v>
      </c>
      <c r="H8" s="6"/>
      <c r="I8" s="6">
        <v>5</v>
      </c>
      <c r="J8" s="64">
        <f t="shared" ref="J8:J9" si="0">SUM(G8*H8)</f>
        <v>0</v>
      </c>
      <c r="K8" s="67">
        <f t="shared" ref="K8:K9" si="1">((I8/100)+1)*J8</f>
        <v>0</v>
      </c>
      <c r="L8" s="19"/>
      <c r="M8" s="18"/>
      <c r="N8" s="18"/>
      <c r="O8" s="17"/>
      <c r="P8" s="19"/>
      <c r="Q8" s="18"/>
      <c r="R8" s="18"/>
      <c r="S8" s="17"/>
      <c r="T8" s="17"/>
      <c r="U8" s="17"/>
    </row>
    <row r="9" spans="1:21" ht="15.75" thickBot="1">
      <c r="D9" s="59">
        <v>3</v>
      </c>
      <c r="E9" s="7" t="s">
        <v>131</v>
      </c>
      <c r="F9" s="8" t="s">
        <v>2</v>
      </c>
      <c r="G9" s="9">
        <v>48</v>
      </c>
      <c r="H9" s="9"/>
      <c r="I9" s="9">
        <v>5</v>
      </c>
      <c r="J9" s="68">
        <f t="shared" si="0"/>
        <v>0</v>
      </c>
      <c r="K9" s="67">
        <f t="shared" si="1"/>
        <v>0</v>
      </c>
      <c r="L9" s="19"/>
      <c r="M9" s="18"/>
      <c r="N9" s="18"/>
      <c r="O9" s="17"/>
      <c r="P9" s="19"/>
      <c r="Q9" s="18"/>
      <c r="R9" s="18"/>
      <c r="S9" s="17"/>
      <c r="T9" s="17"/>
      <c r="U9" s="17"/>
    </row>
    <row r="10" spans="1:21">
      <c r="G10" s="113" t="s">
        <v>211</v>
      </c>
      <c r="H10" s="114"/>
      <c r="I10" s="115"/>
      <c r="J10" s="116">
        <f>SUM(J7:J9)</f>
        <v>0</v>
      </c>
      <c r="K10" s="1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>
      <c r="G11" s="105" t="s">
        <v>212</v>
      </c>
      <c r="H11" s="106"/>
      <c r="I11" s="107"/>
      <c r="J11" s="108">
        <f>J12-J10</f>
        <v>0</v>
      </c>
      <c r="K11" s="109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5.75" thickBot="1">
      <c r="G12" s="84" t="s">
        <v>213</v>
      </c>
      <c r="H12" s="85"/>
      <c r="I12" s="86"/>
      <c r="J12" s="87">
        <f>SUM(K7:K9)</f>
        <v>0</v>
      </c>
      <c r="K12" s="88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2:21"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2:21"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2:21"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2:21"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2:21"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2:21"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2:21"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2:21"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2:21"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2:21"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2:21"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2:21"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2:21"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2:21"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2:21"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2:21"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2:21"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2:21"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2:21"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2:21"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2:21"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2:21"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2:21"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2:21"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2:21"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2:21"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2:21"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2:21"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2:21"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2:21"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2:21"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2:21"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2:21"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2:21"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2:21"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2:21"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2:21"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2:21"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2:21"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2:21"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2:21"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2:21"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2:21"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2:21"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2:21"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2:21"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2:21"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2:21"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2:21"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2:21"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2:21"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2:21"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2:21"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2:21"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2:21"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2:21"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2:21"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2:21"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2:21"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2:21"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2:21"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2:21"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2:21"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2:21"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2:21"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2:21"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2:21"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2:21"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2:21"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2:21"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2:21"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2:21"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2:21"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2:21"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2:21"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2:21"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2:21"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2:21"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2:21"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2:21"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2:21"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2:21"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2:21"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2:21"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2:21"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2:21"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2:21"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2:21"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2:21"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2:21"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2:21"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2:21"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2:21"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2:21"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2:21"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2:21"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</sheetData>
  <mergeCells count="11">
    <mergeCell ref="G10:I10"/>
    <mergeCell ref="J10:K10"/>
    <mergeCell ref="G11:I11"/>
    <mergeCell ref="J11:K11"/>
    <mergeCell ref="G12:I12"/>
    <mergeCell ref="J12:K12"/>
    <mergeCell ref="L4:N4"/>
    <mergeCell ref="P4:R4"/>
    <mergeCell ref="D4:K4"/>
    <mergeCell ref="D3:K3"/>
    <mergeCell ref="D2:K2"/>
  </mergeCells>
  <pageMargins left="0.7" right="0.7" top="0.75" bottom="0.75" header="0.511811023622047" footer="0.511811023622047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1"/>
  <sheetViews>
    <sheetView zoomScaleNormal="100" workbookViewId="0">
      <selection activeCell="E14" sqref="E14"/>
    </sheetView>
  </sheetViews>
  <sheetFormatPr defaultColWidth="8.7109375" defaultRowHeight="15"/>
  <cols>
    <col min="4" max="4" width="6" style="1" customWidth="1"/>
    <col min="5" max="5" width="26.140625" customWidth="1"/>
    <col min="6" max="6" width="13.7109375" customWidth="1"/>
    <col min="8" max="8" width="10.7109375" customWidth="1"/>
    <col min="9" max="9" width="9.5703125" customWidth="1"/>
    <col min="10" max="10" width="11.42578125" customWidth="1"/>
    <col min="11" max="11" width="12.85546875" customWidth="1"/>
    <col min="12" max="12" width="14.85546875" customWidth="1"/>
    <col min="13" max="13" width="15.28515625" customWidth="1"/>
    <col min="14" max="14" width="16.85546875" customWidth="1"/>
    <col min="16" max="16" width="12.5703125" customWidth="1"/>
    <col min="17" max="17" width="14.42578125" customWidth="1"/>
    <col min="18" max="18" width="16.28515625" customWidth="1"/>
  </cols>
  <sheetData>
    <row r="1" spans="1:21" ht="15.75" thickBot="1"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>
      <c r="A2" s="22" t="s">
        <v>192</v>
      </c>
      <c r="B2" s="2"/>
      <c r="C2" s="2"/>
      <c r="D2" s="94" t="s">
        <v>221</v>
      </c>
      <c r="E2" s="95"/>
      <c r="F2" s="95"/>
      <c r="G2" s="95"/>
      <c r="H2" s="95"/>
      <c r="I2" s="95"/>
      <c r="J2" s="95"/>
      <c r="K2" s="96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0.25" customHeight="1">
      <c r="D3" s="97" t="s">
        <v>219</v>
      </c>
      <c r="E3" s="98"/>
      <c r="F3" s="98"/>
      <c r="G3" s="98"/>
      <c r="H3" s="98"/>
      <c r="I3" s="98"/>
      <c r="J3" s="98"/>
      <c r="K3" s="99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" customHeight="1" thickBot="1">
      <c r="D4" s="110" t="s">
        <v>223</v>
      </c>
      <c r="E4" s="111"/>
      <c r="F4" s="111"/>
      <c r="G4" s="111"/>
      <c r="H4" s="111"/>
      <c r="I4" s="111"/>
      <c r="J4" s="111"/>
      <c r="K4" s="112"/>
      <c r="L4" s="90"/>
      <c r="M4" s="90"/>
      <c r="N4" s="90"/>
      <c r="O4" s="17"/>
      <c r="P4" s="90"/>
      <c r="Q4" s="90"/>
      <c r="R4" s="90"/>
      <c r="S4" s="17"/>
      <c r="T4" s="17"/>
      <c r="U4" s="17"/>
    </row>
    <row r="5" spans="1:21" ht="22.9" customHeight="1">
      <c r="D5" s="38">
        <v>1</v>
      </c>
      <c r="E5" s="39">
        <v>2</v>
      </c>
      <c r="F5" s="39">
        <v>3</v>
      </c>
      <c r="G5" s="39">
        <v>4</v>
      </c>
      <c r="H5" s="40">
        <v>5</v>
      </c>
      <c r="I5" s="40">
        <v>6</v>
      </c>
      <c r="J5" s="40">
        <v>7</v>
      </c>
      <c r="K5" s="41">
        <v>8</v>
      </c>
      <c r="L5" s="17"/>
      <c r="M5" s="18"/>
      <c r="N5" s="18"/>
      <c r="O5" s="17"/>
      <c r="P5" s="18"/>
      <c r="Q5" s="18"/>
      <c r="R5" s="18"/>
      <c r="S5" s="17"/>
      <c r="T5" s="17"/>
      <c r="U5" s="17"/>
    </row>
    <row r="6" spans="1:21" ht="32.25" customHeight="1">
      <c r="D6" s="42" t="s">
        <v>200</v>
      </c>
      <c r="E6" s="43" t="s">
        <v>201</v>
      </c>
      <c r="F6" s="43" t="s">
        <v>202</v>
      </c>
      <c r="G6" s="43" t="s">
        <v>203</v>
      </c>
      <c r="H6" s="44" t="s">
        <v>204</v>
      </c>
      <c r="I6" s="44" t="s">
        <v>205</v>
      </c>
      <c r="J6" s="44" t="s">
        <v>206</v>
      </c>
      <c r="K6" s="45" t="s">
        <v>207</v>
      </c>
      <c r="L6" s="46" t="s">
        <v>208</v>
      </c>
      <c r="M6" s="18"/>
      <c r="N6" s="18"/>
      <c r="O6" s="17"/>
      <c r="P6" s="19"/>
      <c r="Q6" s="18"/>
      <c r="R6" s="18"/>
      <c r="S6" s="17"/>
      <c r="T6" s="17"/>
      <c r="U6" s="17"/>
    </row>
    <row r="7" spans="1:21" ht="35.25" customHeight="1" thickBot="1">
      <c r="D7" s="59">
        <v>1</v>
      </c>
      <c r="E7" s="25" t="s">
        <v>195</v>
      </c>
      <c r="F7" s="11" t="s">
        <v>132</v>
      </c>
      <c r="G7" s="9">
        <v>10300</v>
      </c>
      <c r="H7" s="68"/>
      <c r="I7" s="9">
        <v>5</v>
      </c>
      <c r="J7" s="61">
        <f>SUM(G7*H7)</f>
        <v>0</v>
      </c>
      <c r="K7" s="36">
        <f>((I7/100)+1)*100</f>
        <v>105</v>
      </c>
      <c r="L7" s="19"/>
      <c r="M7" s="18"/>
      <c r="N7" s="18"/>
      <c r="O7" s="17"/>
      <c r="P7" s="19"/>
      <c r="Q7" s="18"/>
      <c r="R7" s="18"/>
      <c r="S7" s="17"/>
      <c r="T7" s="17"/>
      <c r="U7" s="17"/>
    </row>
    <row r="8" spans="1:21">
      <c r="G8" s="113" t="s">
        <v>211</v>
      </c>
      <c r="H8" s="114"/>
      <c r="I8" s="115"/>
      <c r="J8" s="116">
        <f>SUM(J7)</f>
        <v>0</v>
      </c>
      <c r="K8" s="1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>
      <c r="G9" s="105" t="s">
        <v>212</v>
      </c>
      <c r="H9" s="106"/>
      <c r="I9" s="107"/>
      <c r="J9" s="108">
        <f>J10-J8</f>
        <v>105</v>
      </c>
      <c r="K9" s="109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.75" thickBot="1">
      <c r="G10" s="84" t="s">
        <v>213</v>
      </c>
      <c r="H10" s="85"/>
      <c r="I10" s="86"/>
      <c r="J10" s="87">
        <f>SUM(K7)</f>
        <v>105</v>
      </c>
      <c r="K10" s="88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2:21"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2:21"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2:21"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2:21"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2:21"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2:21"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2:21"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2:21"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2:21"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2:21"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2:21"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2:21"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2:21"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2:21"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2:21"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2:21"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2:21"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2:21"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2:21"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2:21"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2:21"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2:21"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2:21"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2:21"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2:21">
      <c r="L41" s="17"/>
      <c r="M41" s="17"/>
      <c r="N41" s="17"/>
      <c r="O41" s="17"/>
      <c r="P41" s="17"/>
      <c r="Q41" s="17"/>
      <c r="R41" s="17"/>
      <c r="S41" s="17"/>
      <c r="T41" s="17"/>
      <c r="U41" s="17"/>
    </row>
  </sheetData>
  <mergeCells count="11">
    <mergeCell ref="G8:I8"/>
    <mergeCell ref="J8:K8"/>
    <mergeCell ref="G9:I9"/>
    <mergeCell ref="J9:K9"/>
    <mergeCell ref="G10:I10"/>
    <mergeCell ref="J10:K10"/>
    <mergeCell ref="L4:N4"/>
    <mergeCell ref="P4:R4"/>
    <mergeCell ref="D4:K4"/>
    <mergeCell ref="D2:K2"/>
    <mergeCell ref="D3:K3"/>
  </mergeCells>
  <pageMargins left="0.7" right="0.7" top="0.75" bottom="0.75" header="0.511811023622047" footer="0.511811023622047"/>
  <pageSetup paperSize="9" scale="3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1"/>
  <sheetViews>
    <sheetView tabSelected="1" zoomScaleNormal="100" workbookViewId="0">
      <selection activeCell="F13" sqref="F13"/>
    </sheetView>
  </sheetViews>
  <sheetFormatPr defaultColWidth="8.7109375" defaultRowHeight="15"/>
  <cols>
    <col min="3" max="3" width="6.5703125" customWidth="1"/>
    <col min="4" max="4" width="6" style="1" customWidth="1"/>
    <col min="5" max="5" width="25.7109375" customWidth="1"/>
    <col min="6" max="6" width="13.7109375" customWidth="1"/>
    <col min="8" max="8" width="11.7109375" customWidth="1"/>
    <col min="9" max="9" width="9.42578125" customWidth="1"/>
    <col min="10" max="10" width="14.570312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customHeight="1">
      <c r="A2" s="22" t="s">
        <v>193</v>
      </c>
      <c r="B2" s="3"/>
      <c r="C2" s="3"/>
      <c r="D2" s="94" t="s">
        <v>218</v>
      </c>
      <c r="E2" s="95"/>
      <c r="F2" s="95"/>
      <c r="G2" s="95"/>
      <c r="H2" s="95"/>
      <c r="I2" s="95"/>
      <c r="J2" s="95"/>
      <c r="K2" s="96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6.5" customHeight="1">
      <c r="D3" s="97" t="s">
        <v>220</v>
      </c>
      <c r="E3" s="98"/>
      <c r="F3" s="98"/>
      <c r="G3" s="98"/>
      <c r="H3" s="98"/>
      <c r="I3" s="98"/>
      <c r="J3" s="98"/>
      <c r="K3" s="99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22.5" customHeight="1" thickBot="1">
      <c r="D4" s="110" t="s">
        <v>209</v>
      </c>
      <c r="E4" s="111"/>
      <c r="F4" s="111"/>
      <c r="G4" s="111"/>
      <c r="H4" s="111"/>
      <c r="I4" s="111"/>
      <c r="J4" s="111"/>
      <c r="K4" s="112"/>
      <c r="M4" s="90"/>
      <c r="N4" s="90"/>
      <c r="O4" s="90"/>
      <c r="P4" s="17"/>
      <c r="Q4" s="90"/>
      <c r="R4" s="90"/>
      <c r="S4" s="90"/>
      <c r="T4" s="17"/>
      <c r="U4" s="17"/>
      <c r="V4" s="17"/>
    </row>
    <row r="5" spans="1:22" ht="22.9" customHeight="1">
      <c r="D5" s="38">
        <v>1</v>
      </c>
      <c r="E5" s="39">
        <v>2</v>
      </c>
      <c r="F5" s="39">
        <v>3</v>
      </c>
      <c r="G5" s="39">
        <v>4</v>
      </c>
      <c r="H5" s="40">
        <v>5</v>
      </c>
      <c r="I5" s="40">
        <v>6</v>
      </c>
      <c r="J5" s="40">
        <v>7</v>
      </c>
      <c r="K5" s="41">
        <v>8</v>
      </c>
      <c r="L5" s="17"/>
      <c r="M5" s="18"/>
      <c r="N5" s="18"/>
      <c r="O5" s="18"/>
      <c r="P5" s="17"/>
      <c r="Q5" s="18"/>
      <c r="R5" s="18"/>
      <c r="S5" s="18"/>
      <c r="T5" s="17"/>
      <c r="U5" s="17"/>
      <c r="V5" s="17"/>
    </row>
    <row r="6" spans="1:22" ht="40.5" customHeight="1">
      <c r="D6" s="42" t="s">
        <v>200</v>
      </c>
      <c r="E6" s="43" t="s">
        <v>201</v>
      </c>
      <c r="F6" s="43" t="s">
        <v>202</v>
      </c>
      <c r="G6" s="43" t="s">
        <v>203</v>
      </c>
      <c r="H6" s="44" t="s">
        <v>204</v>
      </c>
      <c r="I6" s="44" t="s">
        <v>205</v>
      </c>
      <c r="J6" s="44" t="s">
        <v>206</v>
      </c>
      <c r="K6" s="45" t="s">
        <v>207</v>
      </c>
      <c r="L6" s="46" t="s">
        <v>208</v>
      </c>
      <c r="M6" s="19"/>
      <c r="N6" s="18"/>
      <c r="O6" s="18"/>
      <c r="P6" s="17"/>
      <c r="Q6" s="19"/>
      <c r="R6" s="18"/>
      <c r="S6" s="18"/>
      <c r="T6" s="17"/>
      <c r="U6" s="17"/>
      <c r="V6" s="17"/>
    </row>
    <row r="7" spans="1:22">
      <c r="D7" s="58">
        <v>1</v>
      </c>
      <c r="E7" s="4" t="s">
        <v>133</v>
      </c>
      <c r="F7" s="5" t="s">
        <v>2</v>
      </c>
      <c r="G7" s="70">
        <v>200</v>
      </c>
      <c r="H7" s="6"/>
      <c r="I7" s="6">
        <v>5</v>
      </c>
      <c r="J7" s="6">
        <f>(G7*H7)</f>
        <v>0</v>
      </c>
      <c r="K7" s="69">
        <f>((I7/100)+1)*J7</f>
        <v>0</v>
      </c>
      <c r="M7" s="19"/>
      <c r="N7" s="18"/>
      <c r="O7" s="18"/>
      <c r="P7" s="17"/>
      <c r="Q7" s="19"/>
      <c r="R7" s="18"/>
      <c r="S7" s="18"/>
      <c r="T7" s="17"/>
      <c r="U7" s="17"/>
      <c r="V7" s="17"/>
    </row>
    <row r="8" spans="1:22" ht="15.75" thickBot="1">
      <c r="D8" s="59">
        <v>2</v>
      </c>
      <c r="E8" s="7" t="s">
        <v>134</v>
      </c>
      <c r="F8" s="8" t="s">
        <v>2</v>
      </c>
      <c r="G8" s="71">
        <v>36</v>
      </c>
      <c r="H8" s="9"/>
      <c r="I8" s="9">
        <v>5</v>
      </c>
      <c r="J8" s="9">
        <f>(G8*H8)</f>
        <v>0</v>
      </c>
      <c r="K8" s="69">
        <f>((I8/100)+1)*J8</f>
        <v>0</v>
      </c>
      <c r="M8" s="19"/>
      <c r="N8" s="18"/>
      <c r="O8" s="18"/>
      <c r="P8" s="17"/>
      <c r="Q8" s="19"/>
      <c r="R8" s="18"/>
      <c r="S8" s="18"/>
      <c r="T8" s="17"/>
      <c r="U8" s="17"/>
      <c r="V8" s="17"/>
    </row>
    <row r="9" spans="1:22">
      <c r="G9" s="113" t="s">
        <v>211</v>
      </c>
      <c r="H9" s="114"/>
      <c r="I9" s="115"/>
      <c r="J9" s="116">
        <f>SUM(J7:J8)</f>
        <v>0</v>
      </c>
      <c r="K9" s="1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>
      <c r="G10" s="105" t="s">
        <v>212</v>
      </c>
      <c r="H10" s="106"/>
      <c r="I10" s="107"/>
      <c r="J10" s="108">
        <f>J11-J9</f>
        <v>0</v>
      </c>
      <c r="K10" s="109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15.75" thickBot="1">
      <c r="G11" s="84" t="s">
        <v>213</v>
      </c>
      <c r="H11" s="85"/>
      <c r="I11" s="86"/>
      <c r="J11" s="87">
        <f>SUM(K7:K8)</f>
        <v>0</v>
      </c>
      <c r="K11" s="88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3:22"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3:22"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3:22"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3:22"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3:22"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3:22"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3:22"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3:22"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3:22"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3:22"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3:22"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3:22"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3:22"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3:22"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3:22">
      <c r="M31" s="17"/>
      <c r="N31" s="17"/>
      <c r="O31" s="17"/>
      <c r="P31" s="17"/>
      <c r="Q31" s="17"/>
      <c r="R31" s="17"/>
      <c r="S31" s="17"/>
      <c r="T31" s="17"/>
      <c r="U31" s="17"/>
      <c r="V31" s="17"/>
    </row>
  </sheetData>
  <mergeCells count="11">
    <mergeCell ref="G9:I9"/>
    <mergeCell ref="J9:K9"/>
    <mergeCell ref="G10:I10"/>
    <mergeCell ref="J10:K10"/>
    <mergeCell ref="G11:I11"/>
    <mergeCell ref="J11:K11"/>
    <mergeCell ref="M4:O4"/>
    <mergeCell ref="Q4:S4"/>
    <mergeCell ref="D4:K4"/>
    <mergeCell ref="D2:K2"/>
    <mergeCell ref="D3:K3"/>
  </mergeCells>
  <pageMargins left="0.7" right="0.7" top="0.75" bottom="0.75" header="0.511811023622047" footer="0.511811023622047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Gabriela Kotlarczyk</cp:lastModifiedBy>
  <cp:revision>24</cp:revision>
  <cp:lastPrinted>2024-06-03T05:36:29Z</cp:lastPrinted>
  <dcterms:created xsi:type="dcterms:W3CDTF">2021-11-23T07:36:57Z</dcterms:created>
  <dcterms:modified xsi:type="dcterms:W3CDTF">2024-06-03T05:37:03Z</dcterms:modified>
  <dc:language>pl-PL</dc:language>
</cp:coreProperties>
</file>