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DZIAŁ ds. zamówień publicznych\PRZETARGI\przetargi 2024\PCUW.261.3.1.2024 - Dostawa gazu\Postępowanie\dok. na strone\"/>
    </mc:Choice>
  </mc:AlternateContent>
  <xr:revisionPtr revIDLastSave="0" documentId="8_{31A2FF28-066F-45E7-9C51-DAD4231AD3A0}" xr6:coauthVersionLast="47" xr6:coauthVersionMax="47" xr10:uidLastSave="{00000000-0000-0000-0000-000000000000}"/>
  <bookViews>
    <workbookView xWindow="2760" yWindow="5535" windowWidth="13455" windowHeight="9045" xr2:uid="{00000000-000D-0000-FFFF-FFFF00000000}"/>
  </bookViews>
  <sheets>
    <sheet name="Sheet1" sheetId="1" r:id="rId1"/>
  </sheets>
  <definedNames>
    <definedName name="_xlnm._FilterDatabase" localSheetId="0" hidden="1">Sheet1!$A$3:$BW$26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" i="1" l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4" i="1"/>
  <c r="AL5" i="1"/>
  <c r="AM5" i="1" l="1"/>
  <c r="AN5" i="1"/>
  <c r="AM19" i="1"/>
  <c r="AN19" i="1"/>
  <c r="AM11" i="1"/>
  <c r="AN11" i="1"/>
  <c r="AN4" i="1"/>
  <c r="AM4" i="1"/>
  <c r="AM18" i="1"/>
  <c r="AN18" i="1"/>
  <c r="AM10" i="1"/>
  <c r="AN10" i="1"/>
  <c r="AM25" i="1"/>
  <c r="AN25" i="1"/>
  <c r="AM17" i="1"/>
  <c r="AN17" i="1"/>
  <c r="AM9" i="1"/>
  <c r="AN9" i="1"/>
  <c r="AM24" i="1"/>
  <c r="AN24" i="1"/>
  <c r="AM16" i="1"/>
  <c r="AN16" i="1"/>
  <c r="AM8" i="1"/>
  <c r="AN8" i="1"/>
  <c r="AM23" i="1"/>
  <c r="AN23" i="1"/>
  <c r="AM15" i="1"/>
  <c r="AN15" i="1"/>
  <c r="AM7" i="1"/>
  <c r="AN7" i="1"/>
  <c r="AM22" i="1"/>
  <c r="AN22" i="1"/>
  <c r="AM14" i="1"/>
  <c r="AN14" i="1"/>
  <c r="AM6" i="1"/>
  <c r="AN6" i="1"/>
  <c r="AM21" i="1"/>
  <c r="AN21" i="1"/>
  <c r="AM13" i="1"/>
  <c r="AN13" i="1"/>
  <c r="AM20" i="1"/>
  <c r="AN20" i="1"/>
  <c r="AM12" i="1"/>
  <c r="AN12" i="1"/>
  <c r="AL26" i="1"/>
  <c r="X5" i="1"/>
  <c r="X6" i="1"/>
  <c r="X7" i="1"/>
  <c r="X8" i="1"/>
  <c r="X9" i="1"/>
  <c r="X10" i="1"/>
  <c r="X11" i="1"/>
  <c r="X12" i="1"/>
  <c r="X13" i="1"/>
  <c r="X15" i="1"/>
  <c r="X16" i="1"/>
  <c r="X17" i="1"/>
  <c r="X18" i="1"/>
  <c r="X19" i="1"/>
  <c r="X20" i="1"/>
  <c r="X21" i="1"/>
  <c r="X22" i="1"/>
  <c r="X23" i="1"/>
  <c r="X24" i="1"/>
  <c r="X25" i="1"/>
  <c r="X4" i="1"/>
  <c r="AM26" i="1" l="1"/>
  <c r="AN26" i="1"/>
</calcChain>
</file>

<file path=xl/sharedStrings.xml><?xml version="1.0" encoding="utf-8"?>
<sst xmlns="http://schemas.openxmlformats.org/spreadsheetml/2006/main" count="394" uniqueCount="141">
  <si>
    <t>Załącznik nr 1A - opis przedmiotu zamówienia</t>
  </si>
  <si>
    <t>LP</t>
  </si>
  <si>
    <t>Dane Nabywcy (nazwa, adres, nr NIP)</t>
  </si>
  <si>
    <t>Nazwa obiektu</t>
  </si>
  <si>
    <t>Adres Obiektu</t>
  </si>
  <si>
    <t>Dane OSD</t>
  </si>
  <si>
    <t>Nazwa Obecnego Sprzedawcy</t>
  </si>
  <si>
    <t>Zmiana Sprzedawcy</t>
  </si>
  <si>
    <t>Okres obowiązywania obecnej umowy /okres wypowiedzenia</t>
  </si>
  <si>
    <t>Taryfa PSG</t>
  </si>
  <si>
    <t>Płatnik podatku akcyzowego</t>
  </si>
  <si>
    <t>Moc umowna</t>
  </si>
  <si>
    <t>Nr gazomierza</t>
  </si>
  <si>
    <t>nowy nr PPG</t>
  </si>
  <si>
    <t>Okres trwania zamówienia</t>
  </si>
  <si>
    <t>ilość umów</t>
  </si>
  <si>
    <t>Odbiorca należy do podmiotów  uprawnionych do skorzystania z cen taryfowych na podstawie art. 62b ustawy z dnia 10 kwietnia 1997 r. - Prawo energetyczne (tak lub nie)</t>
  </si>
  <si>
    <t>Udział procentowy zużycia paliwa gazowego (do dwóch miejsc po przecinku)</t>
  </si>
  <si>
    <t>Udział % zużycia paliwa kolumna V + W</t>
  </si>
  <si>
    <t>Uwagi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</si>
  <si>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</si>
  <si>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</si>
  <si>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</si>
  <si>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</si>
  <si>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</si>
  <si>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</si>
  <si>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</si>
  <si>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</si>
  <si>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</si>
  <si>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</si>
  <si>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</si>
  <si>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</si>
  <si>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zapotrzebowanie na paliwo gazowe w trakcie trwania zamówienia - wielkość maksymalna (kWh)</t>
  </si>
  <si>
    <t>Miejscowość/Ulica/Nr</t>
  </si>
  <si>
    <t>Kod</t>
  </si>
  <si>
    <t>Poczta</t>
  </si>
  <si>
    <t>Nazwa</t>
  </si>
  <si>
    <t>Oddział</t>
  </si>
  <si>
    <t>z zastosowaniem taryfy</t>
  </si>
  <si>
    <t>bez zastosowania taryfy (rynek konkurencyjny)</t>
  </si>
  <si>
    <t>paliwo gazowe (kWh)</t>
  </si>
  <si>
    <t>szkoła</t>
  </si>
  <si>
    <t>PSG Sp. z o.o.</t>
  </si>
  <si>
    <t>Poznań</t>
  </si>
  <si>
    <t>pierwsza</t>
  </si>
  <si>
    <t>Powiat Rawicki, ul. Rynek 17, 63-900 Rawicz, NIP 6991932379</t>
  </si>
  <si>
    <t>Zespół Szkoł Przyrodniczno-Technicznych CKU, ul. Dworcowa 29, 63-940 Bojanowo</t>
  </si>
  <si>
    <t>ul. Dworcowa 24, Bojanowo</t>
  </si>
  <si>
    <t>63-940</t>
  </si>
  <si>
    <t>Bojanowo</t>
  </si>
  <si>
    <t>PGNiG</t>
  </si>
  <si>
    <t>zw</t>
  </si>
  <si>
    <t>8018590365500041799906</t>
  </si>
  <si>
    <t>ul. Gen. Grota Roweckiego 9F</t>
  </si>
  <si>
    <t>63-900</t>
  </si>
  <si>
    <t>Rawicz</t>
  </si>
  <si>
    <t>8018590365500043985468</t>
  </si>
  <si>
    <t>ul. Dwrocowa 24A</t>
  </si>
  <si>
    <t>8018590365500045635194</t>
  </si>
  <si>
    <t>ul. Dworcowa 29A</t>
  </si>
  <si>
    <t xml:space="preserve">63-940 </t>
  </si>
  <si>
    <t>8018590365500045990507</t>
  </si>
  <si>
    <t>ul. Dworcowa 29</t>
  </si>
  <si>
    <t>8018590365500029060653</t>
  </si>
  <si>
    <t>Zespół Szkół Przyrodniczo-Technicznych CKU, ul. Dworcowa 29, 63-940 Bojanowo</t>
  </si>
  <si>
    <t>Dane Odbiorcy (nazwa, adres korespondencyjny)</t>
  </si>
  <si>
    <t>XI1800995963</t>
  </si>
  <si>
    <t>XI1700024969</t>
  </si>
  <si>
    <t xml:space="preserve">Zespół Szkół Specjalnych im Jana Pawła II, ul. Gen. Grota Roweckiego 9F, 63-900 Rawicz  </t>
  </si>
  <si>
    <t>8018590365500019108198</t>
  </si>
  <si>
    <t>8018590365500044163070</t>
  </si>
  <si>
    <t>XC2003011719</t>
  </si>
  <si>
    <t>ul. Gen. Józefa Hallera 12</t>
  </si>
  <si>
    <t>Zespół Szkół Zawodowych im Stefana Bobrowskiego w Rawiczu, ul. Gen.Józefa Hallera 12, 63-900 Rawicz</t>
  </si>
  <si>
    <t>8018590365500019636837</t>
  </si>
  <si>
    <t>ul. Gen Józefa Hallera 12</t>
  </si>
  <si>
    <t>Zespół Szkół Zawodowych ul. Gen. Józefa Hallera 10, 63-900 Rawicz</t>
  </si>
  <si>
    <t>ul. Gen Józefa Hallera 10</t>
  </si>
  <si>
    <t>XC2003014990</t>
  </si>
  <si>
    <t>8018590365500044161939</t>
  </si>
  <si>
    <t>8018590365500041794680</t>
  </si>
  <si>
    <t>Powiat Rawicki, ul. Rynek 17, 63-900 Rawicz</t>
  </si>
  <si>
    <t>ul. Rynek 17</t>
  </si>
  <si>
    <t>XK1533055981</t>
  </si>
  <si>
    <t>8018590365500044117578</t>
  </si>
  <si>
    <t>ul. Wały Jarosława Dąbrowskiego 2</t>
  </si>
  <si>
    <t>8018590365500044161465</t>
  </si>
  <si>
    <t>I LO im. Jarosława Dąbrowskiego w Rawiczu, ul. Wały Jarosława Dąbrowskiego 29, 63-900 Rawicz</t>
  </si>
  <si>
    <t>ul. Wały Jarosława Dąbrowskiego 29</t>
  </si>
  <si>
    <t>8018590365500051045734</t>
  </si>
  <si>
    <t>XM2003109069</t>
  </si>
  <si>
    <t>8018590365500042854901</t>
  </si>
  <si>
    <t>Powiatowe Centrum Usług Wspólnych, ul. Mikołaja Kopernika 4, 63-900 Rawicz</t>
  </si>
  <si>
    <t>ul. Mikołaja Kopernika 4</t>
  </si>
  <si>
    <t>XM0100108640</t>
  </si>
  <si>
    <t>8018590365500044161359</t>
  </si>
  <si>
    <t>XC2003015051</t>
  </si>
  <si>
    <t>Zużycie z zastosowaniem taryfy</t>
  </si>
  <si>
    <t xml:space="preserve">zużycie dla rynku konkurencyjnego </t>
  </si>
  <si>
    <t>kolejna</t>
  </si>
  <si>
    <t>ul. Dworcowa 24A</t>
  </si>
  <si>
    <t>XC2103118594</t>
  </si>
  <si>
    <t>8018590365500052782362</t>
  </si>
  <si>
    <t>Dom Pomocy Społecznej w Pakówce, Pakówka 42, 63-940 Pakówka</t>
  </si>
  <si>
    <t>Pakówka 42</t>
  </si>
  <si>
    <t>8018590365500019105449</t>
  </si>
  <si>
    <t>ul. Wały Jarosława Dąbrowskiego 29a</t>
  </si>
  <si>
    <t>Dom Pomocy Społecznej w Osieku, Osiek 54, 63-920 Osiek</t>
  </si>
  <si>
    <t>Osiek 54</t>
  </si>
  <si>
    <t>8018590365500045469133</t>
  </si>
  <si>
    <t>XM2103865464</t>
  </si>
  <si>
    <t>Osiek 54a</t>
  </si>
  <si>
    <t>63-920</t>
  </si>
  <si>
    <t>Osiek</t>
  </si>
  <si>
    <t>W-3.6</t>
  </si>
  <si>
    <t>8018590365500045469058</t>
  </si>
  <si>
    <t>W-5.1</t>
  </si>
  <si>
    <t>8018590365500019108648</t>
  </si>
  <si>
    <t>8018590365500045469300</t>
  </si>
  <si>
    <t xml:space="preserve">63-920 </t>
  </si>
  <si>
    <t>W-1.1</t>
  </si>
  <si>
    <t>archiwum</t>
  </si>
  <si>
    <t>tak</t>
  </si>
  <si>
    <t>nie</t>
  </si>
  <si>
    <t>terminowa do 31.12.2024  r., nie wymaga wypowiedzenia</t>
  </si>
  <si>
    <t>XM2304906293</t>
  </si>
  <si>
    <t>XM2304906233</t>
  </si>
  <si>
    <t>XA2406224253</t>
  </si>
  <si>
    <t>XM2103585214</t>
  </si>
  <si>
    <t>Pakówka</t>
  </si>
  <si>
    <t>8018590365500093602872</t>
  </si>
  <si>
    <t>XM2002592819</t>
  </si>
  <si>
    <t>Zespół Szkół Przyrodniczo-Technicznych Centrum Kszatałcenia Ustawicznego w Bojanowie  ul. Dworcowa 29, 63-940 Bojanowo</t>
  </si>
  <si>
    <t>Zużycie gazu dla zamówienia w podziale na % udział paliwa (kWh)</t>
  </si>
  <si>
    <t>LW-5.1</t>
  </si>
  <si>
    <t>LW-1.1</t>
  </si>
  <si>
    <t>LW-3.6</t>
  </si>
  <si>
    <t>LW-2.1</t>
  </si>
  <si>
    <t>LW-4</t>
  </si>
  <si>
    <t>LW-6.1</t>
  </si>
  <si>
    <t>1 umowa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</si>
</sst>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sz val="9"/>
      <color rgb="FF00000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9"/>
      <color rgb="FFFF0000"/>
      <name val="Calibri Light"/>
      <family val="2"/>
      <charset val="238"/>
      <scheme val="major"/>
    </font>
    <font>
      <sz val="8"/>
      <name val="Calibri"/>
      <family val="2"/>
      <scheme val="minor"/>
    </font>
    <font>
      <b/>
      <sz val="9"/>
      <color rgb="FFFF000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quotePrefix="1" applyFont="1" applyFill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6" xfId="0" quotePrefix="1" applyFont="1" applyFill="1" applyBorder="1" applyAlignment="1" applyProtection="1">
      <alignment horizontal="center" vertical="center"/>
      <protection locked="0"/>
    </xf>
    <xf numFmtId="0" fontId="5" fillId="2" borderId="8" xfId="0" quotePrefix="1" applyFont="1" applyFill="1" applyBorder="1" applyAlignment="1" applyProtection="1">
      <alignment horizontal="center" vertical="center"/>
      <protection locked="0"/>
    </xf>
    <xf numFmtId="3" fontId="5" fillId="2" borderId="8" xfId="0" applyNumberFormat="1" applyFont="1" applyFill="1" applyBorder="1" applyAlignment="1" applyProtection="1">
      <alignment horizontal="right" vertical="center"/>
      <protection locked="0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 applyProtection="1">
      <alignment vertical="center"/>
      <protection locked="0"/>
    </xf>
    <xf numFmtId="3" fontId="5" fillId="2" borderId="2" xfId="0" applyNumberFormat="1" applyFont="1" applyFill="1" applyBorder="1" applyAlignment="1">
      <alignment horizontal="right" vertical="center"/>
    </xf>
    <xf numFmtId="164" fontId="2" fillId="2" borderId="8" xfId="0" applyNumberFormat="1" applyFont="1" applyFill="1" applyBorder="1" applyAlignment="1" applyProtection="1">
      <alignment vertical="center" wrapText="1"/>
      <protection locked="0"/>
    </xf>
    <xf numFmtId="2" fontId="5" fillId="2" borderId="8" xfId="0" applyNumberFormat="1" applyFont="1" applyFill="1" applyBorder="1" applyAlignment="1" applyProtection="1">
      <alignment vertical="center"/>
      <protection locked="0"/>
    </xf>
    <xf numFmtId="49" fontId="1" fillId="2" borderId="2" xfId="0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 applyProtection="1">
      <alignment vertical="center" wrapText="1"/>
      <protection locked="0"/>
    </xf>
    <xf numFmtId="164" fontId="9" fillId="2" borderId="8" xfId="0" applyNumberFormat="1" applyFont="1" applyFill="1" applyBorder="1" applyAlignment="1" applyProtection="1">
      <alignment vertical="center" wrapText="1"/>
      <protection locked="0"/>
    </xf>
    <xf numFmtId="3" fontId="10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quotePrefix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3" fontId="5" fillId="2" borderId="2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1" fillId="2" borderId="8" xfId="0" applyFont="1" applyFill="1" applyBorder="1" applyAlignment="1">
      <alignment vertical="center"/>
    </xf>
    <xf numFmtId="1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14" fontId="1" fillId="2" borderId="8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3" fontId="5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 applyProtection="1">
      <alignment horizontal="center" vertical="center"/>
      <protection locked="0"/>
    </xf>
    <xf numFmtId="3" fontId="5" fillId="2" borderId="4" xfId="0" applyNumberFormat="1" applyFont="1" applyFill="1" applyBorder="1" applyAlignment="1" applyProtection="1">
      <alignment horizontal="center" vertical="center"/>
      <protection locked="0"/>
    </xf>
    <xf numFmtId="3" fontId="5" fillId="2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29"/>
  <sheetViews>
    <sheetView tabSelected="1" topLeftCell="B1" zoomScale="70" zoomScaleNormal="70" workbookViewId="0">
      <pane ySplit="3" topLeftCell="A4" activePane="bottomLeft" state="frozen"/>
      <selection activeCell="R1" sqref="R1"/>
      <selection pane="bottomLeft" activeCell="R20" sqref="R20"/>
    </sheetView>
  </sheetViews>
  <sheetFormatPr defaultColWidth="8.7109375" defaultRowHeight="12" x14ac:dyDescent="0.25"/>
  <cols>
    <col min="1" max="1" width="3.5703125" style="38" customWidth="1"/>
    <col min="2" max="2" width="46.7109375" style="39" customWidth="1"/>
    <col min="3" max="3" width="92.28515625" style="39" customWidth="1"/>
    <col min="4" max="4" width="15.42578125" style="39" customWidth="1"/>
    <col min="5" max="5" width="31.28515625" style="39" customWidth="1"/>
    <col min="6" max="6" width="8.42578125" style="39" customWidth="1"/>
    <col min="7" max="8" width="11.42578125" style="39" customWidth="1"/>
    <col min="9" max="9" width="11.28515625" style="39" customWidth="1"/>
    <col min="10" max="10" width="11.5703125" style="39" customWidth="1"/>
    <col min="11" max="11" width="13.5703125" style="39" customWidth="1"/>
    <col min="12" max="12" width="49.28515625" style="55" customWidth="1"/>
    <col min="13" max="13" width="10" style="39" customWidth="1"/>
    <col min="14" max="14" width="10.7109375" style="39" customWidth="1"/>
    <col min="15" max="15" width="8.28515625" style="38" customWidth="1"/>
    <col min="16" max="16" width="20.7109375" style="38" customWidth="1"/>
    <col min="17" max="17" width="24.28515625" style="38" customWidth="1"/>
    <col min="18" max="18" width="13.28515625" style="38" customWidth="1"/>
    <col min="19" max="19" width="11.28515625" style="38" customWidth="1"/>
    <col min="20" max="20" width="22.7109375" style="38" customWidth="1"/>
    <col min="21" max="21" width="24" style="70" customWidth="1"/>
    <col min="22" max="22" width="12.7109375" style="39" customWidth="1"/>
    <col min="23" max="23" width="14.140625" style="39" customWidth="1"/>
    <col min="24" max="24" width="15.7109375" style="39" customWidth="1"/>
    <col min="25" max="25" width="27" style="68" customWidth="1"/>
    <col min="26" max="37" width="11.140625" style="71" customWidth="1"/>
    <col min="38" max="38" width="22" style="37" customWidth="1"/>
    <col min="39" max="39" width="14.28515625" style="38" customWidth="1"/>
    <col min="40" max="40" width="13.140625" style="38" customWidth="1"/>
    <col min="41" max="16384" width="8.7109375" style="39"/>
  </cols>
  <sheetData>
    <row r="1" spans="1:7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</row>
    <row r="2" spans="1:75" s="40" customFormat="1" ht="64.150000000000006" customHeight="1" x14ac:dyDescent="0.25">
      <c r="A2" s="74" t="s">
        <v>1</v>
      </c>
      <c r="B2" s="74" t="s">
        <v>2</v>
      </c>
      <c r="C2" s="74" t="s">
        <v>65</v>
      </c>
      <c r="D2" s="74" t="s">
        <v>3</v>
      </c>
      <c r="E2" s="75" t="s">
        <v>4</v>
      </c>
      <c r="F2" s="76"/>
      <c r="G2" s="77"/>
      <c r="H2" s="74" t="s">
        <v>5</v>
      </c>
      <c r="I2" s="74"/>
      <c r="J2" s="74" t="s">
        <v>6</v>
      </c>
      <c r="K2" s="74" t="s">
        <v>7</v>
      </c>
      <c r="L2" s="74" t="s">
        <v>8</v>
      </c>
      <c r="M2" s="74" t="s">
        <v>9</v>
      </c>
      <c r="N2" s="74" t="s">
        <v>10</v>
      </c>
      <c r="O2" s="74" t="s">
        <v>11</v>
      </c>
      <c r="P2" s="74" t="s">
        <v>12</v>
      </c>
      <c r="Q2" s="74" t="s">
        <v>13</v>
      </c>
      <c r="R2" s="78" t="s">
        <v>14</v>
      </c>
      <c r="S2" s="79"/>
      <c r="T2" s="74" t="s">
        <v>15</v>
      </c>
      <c r="U2" s="74" t="s">
        <v>16</v>
      </c>
      <c r="V2" s="74" t="s">
        <v>17</v>
      </c>
      <c r="W2" s="74"/>
      <c r="X2" s="84" t="s">
        <v>18</v>
      </c>
      <c r="Y2" s="74" t="s">
        <v>19</v>
      </c>
      <c r="Z2" s="1" t="s">
        <v>22</v>
      </c>
      <c r="AA2" s="1" t="s">
        <v>23</v>
      </c>
      <c r="AB2" s="1" t="s">
        <v>24</v>
      </c>
      <c r="AC2" s="1" t="s">
        <v>25</v>
      </c>
      <c r="AD2" s="1" t="s">
        <v>26</v>
      </c>
      <c r="AE2" s="1" t="s">
        <v>27</v>
      </c>
      <c r="AF2" s="1" t="s">
        <v>28</v>
      </c>
      <c r="AG2" s="1" t="s">
        <v>29</v>
      </c>
      <c r="AH2" s="1" t="s">
        <v>30</v>
      </c>
      <c r="AI2" s="1" t="s">
        <v>31</v>
      </c>
      <c r="AJ2" s="1" t="s">
        <v>20</v>
      </c>
      <c r="AK2" s="1" t="s">
        <v>21</v>
      </c>
      <c r="AL2" s="24" t="s">
        <v>32</v>
      </c>
      <c r="AM2" s="83" t="s">
        <v>133</v>
      </c>
      <c r="AN2" s="83"/>
    </row>
    <row r="3" spans="1:75" s="40" customFormat="1" ht="53.65" customHeight="1" x14ac:dyDescent="0.25">
      <c r="A3" s="74"/>
      <c r="B3" s="74"/>
      <c r="C3" s="74"/>
      <c r="D3" s="74"/>
      <c r="E3" s="2" t="s">
        <v>33</v>
      </c>
      <c r="F3" s="2" t="s">
        <v>34</v>
      </c>
      <c r="G3" s="2" t="s">
        <v>35</v>
      </c>
      <c r="H3" s="2" t="s">
        <v>36</v>
      </c>
      <c r="I3" s="2" t="s">
        <v>37</v>
      </c>
      <c r="J3" s="74"/>
      <c r="K3" s="74"/>
      <c r="L3" s="74"/>
      <c r="M3" s="74"/>
      <c r="N3" s="74"/>
      <c r="O3" s="74"/>
      <c r="P3" s="74"/>
      <c r="Q3" s="74"/>
      <c r="R3" s="80"/>
      <c r="S3" s="81"/>
      <c r="T3" s="74"/>
      <c r="U3" s="74"/>
      <c r="V3" s="2" t="s">
        <v>38</v>
      </c>
      <c r="W3" s="2" t="s">
        <v>39</v>
      </c>
      <c r="X3" s="85"/>
      <c r="Y3" s="74"/>
      <c r="Z3" s="23" t="s">
        <v>40</v>
      </c>
      <c r="AA3" s="23" t="s">
        <v>40</v>
      </c>
      <c r="AB3" s="23" t="s">
        <v>40</v>
      </c>
      <c r="AC3" s="23" t="s">
        <v>40</v>
      </c>
      <c r="AD3" s="23" t="s">
        <v>40</v>
      </c>
      <c r="AE3" s="23" t="s">
        <v>40</v>
      </c>
      <c r="AF3" s="23" t="s">
        <v>40</v>
      </c>
      <c r="AG3" s="23" t="s">
        <v>40</v>
      </c>
      <c r="AH3" s="23" t="s">
        <v>40</v>
      </c>
      <c r="AI3" s="23" t="s">
        <v>40</v>
      </c>
      <c r="AJ3" s="23" t="s">
        <v>40</v>
      </c>
      <c r="AK3" s="23" t="s">
        <v>40</v>
      </c>
      <c r="AL3" s="1" t="s">
        <v>40</v>
      </c>
      <c r="AM3" s="4" t="s">
        <v>97</v>
      </c>
      <c r="AN3" s="3" t="s">
        <v>98</v>
      </c>
    </row>
    <row r="4" spans="1:75" ht="30" customHeight="1" x14ac:dyDescent="0.25">
      <c r="A4" s="10">
        <v>1</v>
      </c>
      <c r="B4" s="5" t="s">
        <v>45</v>
      </c>
      <c r="C4" s="8" t="s">
        <v>68</v>
      </c>
      <c r="D4" s="7" t="s">
        <v>41</v>
      </c>
      <c r="E4" s="7" t="s">
        <v>53</v>
      </c>
      <c r="F4" s="7" t="s">
        <v>54</v>
      </c>
      <c r="G4" s="7" t="s">
        <v>55</v>
      </c>
      <c r="H4" s="6" t="s">
        <v>42</v>
      </c>
      <c r="I4" s="7" t="s">
        <v>43</v>
      </c>
      <c r="J4" s="7" t="s">
        <v>50</v>
      </c>
      <c r="K4" s="7" t="s">
        <v>99</v>
      </c>
      <c r="L4" s="8" t="s">
        <v>124</v>
      </c>
      <c r="M4" s="8" t="s">
        <v>134</v>
      </c>
      <c r="N4" s="9" t="s">
        <v>51</v>
      </c>
      <c r="O4" s="10">
        <v>364</v>
      </c>
      <c r="P4" s="10"/>
      <c r="Q4" s="11" t="s">
        <v>69</v>
      </c>
      <c r="R4" s="41">
        <v>45658</v>
      </c>
      <c r="S4" s="41">
        <v>46022</v>
      </c>
      <c r="T4" s="82" t="s">
        <v>140</v>
      </c>
      <c r="U4" s="42" t="s">
        <v>122</v>
      </c>
      <c r="V4" s="43">
        <v>100</v>
      </c>
      <c r="W4" s="43">
        <v>0</v>
      </c>
      <c r="X4" s="43">
        <f>V4+W4</f>
        <v>100</v>
      </c>
      <c r="Y4" s="44"/>
      <c r="Z4" s="26">
        <v>76093</v>
      </c>
      <c r="AA4" s="26">
        <v>57311</v>
      </c>
      <c r="AB4" s="26">
        <v>46794</v>
      </c>
      <c r="AC4" s="26">
        <v>24311</v>
      </c>
      <c r="AD4" s="26">
        <v>0</v>
      </c>
      <c r="AE4" s="26">
        <v>0</v>
      </c>
      <c r="AF4" s="26">
        <v>0</v>
      </c>
      <c r="AG4" s="26">
        <v>0</v>
      </c>
      <c r="AH4" s="26">
        <v>27</v>
      </c>
      <c r="AI4" s="26">
        <v>31292</v>
      </c>
      <c r="AJ4" s="26">
        <v>67288</v>
      </c>
      <c r="AK4" s="26">
        <v>76093</v>
      </c>
      <c r="AL4" s="34">
        <f t="shared" ref="AL4:AL5" si="0">SUM(Z4:AK4)</f>
        <v>379209</v>
      </c>
      <c r="AM4" s="32">
        <f t="shared" ref="AM4" si="1">ROUND(AL4*V4/100,0)</f>
        <v>379209</v>
      </c>
      <c r="AN4" s="32">
        <f t="shared" ref="AN4" si="2">ROUND(AL4*W4/100,0)</f>
        <v>0</v>
      </c>
    </row>
    <row r="5" spans="1:75" ht="30" customHeight="1" x14ac:dyDescent="0.25">
      <c r="A5" s="10">
        <v>2</v>
      </c>
      <c r="B5" s="5" t="s">
        <v>45</v>
      </c>
      <c r="C5" s="8" t="s">
        <v>68</v>
      </c>
      <c r="D5" s="7" t="s">
        <v>41</v>
      </c>
      <c r="E5" s="7" t="s">
        <v>53</v>
      </c>
      <c r="F5" s="7" t="s">
        <v>54</v>
      </c>
      <c r="G5" s="7" t="s">
        <v>55</v>
      </c>
      <c r="H5" s="6" t="s">
        <v>42</v>
      </c>
      <c r="I5" s="7" t="s">
        <v>43</v>
      </c>
      <c r="J5" s="7" t="s">
        <v>50</v>
      </c>
      <c r="K5" s="7" t="s">
        <v>99</v>
      </c>
      <c r="L5" s="8" t="s">
        <v>124</v>
      </c>
      <c r="M5" s="8" t="s">
        <v>135</v>
      </c>
      <c r="N5" s="9" t="s">
        <v>51</v>
      </c>
      <c r="O5" s="10"/>
      <c r="P5" s="10" t="s">
        <v>71</v>
      </c>
      <c r="Q5" s="11" t="s">
        <v>70</v>
      </c>
      <c r="R5" s="41">
        <v>45658</v>
      </c>
      <c r="S5" s="41">
        <v>46022</v>
      </c>
      <c r="T5" s="82"/>
      <c r="U5" s="42" t="s">
        <v>122</v>
      </c>
      <c r="V5" s="43">
        <v>100</v>
      </c>
      <c r="W5" s="43">
        <v>0</v>
      </c>
      <c r="X5" s="43">
        <f t="shared" ref="X5:X25" si="3">V5+W5</f>
        <v>100</v>
      </c>
      <c r="Y5" s="44"/>
      <c r="Z5" s="26">
        <v>0</v>
      </c>
      <c r="AA5" s="26">
        <v>0</v>
      </c>
      <c r="AB5" s="26">
        <v>0</v>
      </c>
      <c r="AC5" s="26">
        <v>0</v>
      </c>
      <c r="AD5" s="26">
        <v>0</v>
      </c>
      <c r="AE5" s="86">
        <v>0</v>
      </c>
      <c r="AF5" s="88"/>
      <c r="AG5" s="86">
        <v>0</v>
      </c>
      <c r="AH5" s="87"/>
      <c r="AI5" s="88"/>
      <c r="AJ5" s="26">
        <v>0</v>
      </c>
      <c r="AK5" s="26">
        <v>17</v>
      </c>
      <c r="AL5" s="34">
        <f t="shared" si="0"/>
        <v>17</v>
      </c>
      <c r="AM5" s="32">
        <f t="shared" ref="AM5:AM25" si="4">ROUND(AL5*V5/100,0)</f>
        <v>17</v>
      </c>
      <c r="AN5" s="32">
        <f t="shared" ref="AN5:AN25" si="5">ROUND(AL5*W5/100,0)</f>
        <v>0</v>
      </c>
    </row>
    <row r="6" spans="1:75" ht="30" customHeight="1" x14ac:dyDescent="0.25">
      <c r="A6" s="10">
        <v>3</v>
      </c>
      <c r="B6" s="5" t="s">
        <v>45</v>
      </c>
      <c r="C6" s="8" t="s">
        <v>73</v>
      </c>
      <c r="D6" s="7" t="s">
        <v>41</v>
      </c>
      <c r="E6" s="7" t="s">
        <v>75</v>
      </c>
      <c r="F6" s="7" t="s">
        <v>54</v>
      </c>
      <c r="G6" s="7" t="s">
        <v>55</v>
      </c>
      <c r="H6" s="6" t="s">
        <v>42</v>
      </c>
      <c r="I6" s="7" t="s">
        <v>43</v>
      </c>
      <c r="J6" s="7" t="s">
        <v>50</v>
      </c>
      <c r="K6" s="7" t="s">
        <v>99</v>
      </c>
      <c r="L6" s="8" t="s">
        <v>124</v>
      </c>
      <c r="M6" s="8" t="s">
        <v>134</v>
      </c>
      <c r="N6" s="9" t="s">
        <v>51</v>
      </c>
      <c r="O6" s="10">
        <v>111</v>
      </c>
      <c r="P6" s="10"/>
      <c r="Q6" s="11" t="s">
        <v>74</v>
      </c>
      <c r="R6" s="41">
        <v>45658</v>
      </c>
      <c r="S6" s="41">
        <v>46022</v>
      </c>
      <c r="T6" s="82"/>
      <c r="U6" s="42" t="s">
        <v>122</v>
      </c>
      <c r="V6" s="43">
        <v>100</v>
      </c>
      <c r="W6" s="43">
        <v>0</v>
      </c>
      <c r="X6" s="43">
        <f t="shared" si="3"/>
        <v>100</v>
      </c>
      <c r="Y6" s="33"/>
      <c r="Z6" s="26">
        <v>57118</v>
      </c>
      <c r="AA6" s="26">
        <v>31186</v>
      </c>
      <c r="AB6" s="26">
        <v>25032</v>
      </c>
      <c r="AC6" s="26">
        <v>13553</v>
      </c>
      <c r="AD6" s="26">
        <v>2854</v>
      </c>
      <c r="AE6" s="26">
        <v>1883</v>
      </c>
      <c r="AF6" s="26">
        <v>1609</v>
      </c>
      <c r="AG6" s="26">
        <v>1404</v>
      </c>
      <c r="AH6" s="26">
        <v>1679</v>
      </c>
      <c r="AI6" s="26">
        <v>12800</v>
      </c>
      <c r="AJ6" s="26">
        <v>36871</v>
      </c>
      <c r="AK6" s="26">
        <v>48110</v>
      </c>
      <c r="AL6" s="34">
        <f t="shared" ref="AL6:AL25" si="6">SUM(Z6:AK6)</f>
        <v>234099</v>
      </c>
      <c r="AM6" s="32">
        <f t="shared" si="4"/>
        <v>234099</v>
      </c>
      <c r="AN6" s="32">
        <f t="shared" si="5"/>
        <v>0</v>
      </c>
    </row>
    <row r="7" spans="1:75" s="47" customFormat="1" ht="30" customHeight="1" x14ac:dyDescent="0.25">
      <c r="A7" s="10">
        <v>4</v>
      </c>
      <c r="B7" s="45" t="s">
        <v>45</v>
      </c>
      <c r="C7" s="8" t="s">
        <v>73</v>
      </c>
      <c r="D7" s="12" t="s">
        <v>41</v>
      </c>
      <c r="E7" s="8" t="s">
        <v>72</v>
      </c>
      <c r="F7" s="46" t="s">
        <v>54</v>
      </c>
      <c r="G7" s="46" t="s">
        <v>55</v>
      </c>
      <c r="H7" s="13" t="s">
        <v>42</v>
      </c>
      <c r="I7" s="12" t="s">
        <v>43</v>
      </c>
      <c r="J7" s="12" t="s">
        <v>50</v>
      </c>
      <c r="K7" s="12" t="s">
        <v>99</v>
      </c>
      <c r="L7" s="8" t="s">
        <v>124</v>
      </c>
      <c r="M7" s="47" t="s">
        <v>134</v>
      </c>
      <c r="N7" s="47" t="s">
        <v>51</v>
      </c>
      <c r="O7" s="10">
        <v>540</v>
      </c>
      <c r="P7" s="10"/>
      <c r="Q7" s="48" t="s">
        <v>80</v>
      </c>
      <c r="R7" s="41">
        <v>45658</v>
      </c>
      <c r="S7" s="41">
        <v>46022</v>
      </c>
      <c r="T7" s="82"/>
      <c r="U7" s="42" t="s">
        <v>122</v>
      </c>
      <c r="V7" s="28">
        <v>100</v>
      </c>
      <c r="W7" s="28">
        <v>0</v>
      </c>
      <c r="X7" s="43">
        <f t="shared" si="3"/>
        <v>100</v>
      </c>
      <c r="Y7" s="49"/>
      <c r="Z7" s="26">
        <v>81360</v>
      </c>
      <c r="AA7" s="26">
        <v>54705</v>
      </c>
      <c r="AB7" s="26">
        <v>42180</v>
      </c>
      <c r="AC7" s="26">
        <v>22953</v>
      </c>
      <c r="AD7" s="26">
        <v>6482</v>
      </c>
      <c r="AE7" s="26">
        <v>5481</v>
      </c>
      <c r="AF7" s="26">
        <v>4887</v>
      </c>
      <c r="AG7" s="26">
        <v>5024</v>
      </c>
      <c r="AH7" s="26">
        <v>5829</v>
      </c>
      <c r="AI7" s="26">
        <v>19129</v>
      </c>
      <c r="AJ7" s="26">
        <v>50700</v>
      </c>
      <c r="AK7" s="50">
        <v>68830</v>
      </c>
      <c r="AL7" s="34">
        <f t="shared" si="6"/>
        <v>367560</v>
      </c>
      <c r="AM7" s="32">
        <f t="shared" si="4"/>
        <v>367560</v>
      </c>
      <c r="AN7" s="32">
        <f t="shared" si="5"/>
        <v>0</v>
      </c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</row>
    <row r="8" spans="1:75" ht="30" customHeight="1" x14ac:dyDescent="0.25">
      <c r="A8" s="10">
        <v>5</v>
      </c>
      <c r="B8" s="5" t="s">
        <v>45</v>
      </c>
      <c r="C8" s="8" t="s">
        <v>76</v>
      </c>
      <c r="D8" s="7" t="s">
        <v>41</v>
      </c>
      <c r="E8" s="7" t="s">
        <v>77</v>
      </c>
      <c r="F8" s="7" t="s">
        <v>54</v>
      </c>
      <c r="G8" s="7" t="s">
        <v>55</v>
      </c>
      <c r="H8" s="14" t="s">
        <v>42</v>
      </c>
      <c r="I8" s="7" t="s">
        <v>43</v>
      </c>
      <c r="J8" s="7" t="s">
        <v>50</v>
      </c>
      <c r="K8" s="7" t="s">
        <v>99</v>
      </c>
      <c r="L8" s="8" t="s">
        <v>124</v>
      </c>
      <c r="M8" s="8" t="s">
        <v>135</v>
      </c>
      <c r="N8" s="9" t="s">
        <v>51</v>
      </c>
      <c r="O8" s="10"/>
      <c r="P8" s="10" t="s">
        <v>78</v>
      </c>
      <c r="Q8" s="11" t="s">
        <v>79</v>
      </c>
      <c r="R8" s="41">
        <v>45658</v>
      </c>
      <c r="S8" s="41">
        <v>46022</v>
      </c>
      <c r="T8" s="82"/>
      <c r="U8" s="42" t="s">
        <v>122</v>
      </c>
      <c r="V8" s="43">
        <v>100</v>
      </c>
      <c r="W8" s="43">
        <v>0</v>
      </c>
      <c r="X8" s="43">
        <f t="shared" si="3"/>
        <v>100</v>
      </c>
      <c r="Y8" s="33"/>
      <c r="Z8" s="26">
        <v>0</v>
      </c>
      <c r="AA8" s="86">
        <v>0</v>
      </c>
      <c r="AB8" s="88"/>
      <c r="AC8" s="86">
        <v>0</v>
      </c>
      <c r="AD8" s="88"/>
      <c r="AE8" s="86">
        <v>0</v>
      </c>
      <c r="AF8" s="88"/>
      <c r="AG8" s="86">
        <v>0</v>
      </c>
      <c r="AH8" s="87"/>
      <c r="AI8" s="88"/>
      <c r="AJ8" s="26">
        <v>0</v>
      </c>
      <c r="AK8" s="26">
        <v>0</v>
      </c>
      <c r="AL8" s="34">
        <f t="shared" si="6"/>
        <v>0</v>
      </c>
      <c r="AM8" s="32">
        <f t="shared" si="4"/>
        <v>0</v>
      </c>
      <c r="AN8" s="32">
        <f t="shared" si="5"/>
        <v>0</v>
      </c>
    </row>
    <row r="9" spans="1:75" ht="30" customHeight="1" x14ac:dyDescent="0.25">
      <c r="A9" s="10">
        <v>6</v>
      </c>
      <c r="B9" s="5" t="s">
        <v>45</v>
      </c>
      <c r="C9" s="8" t="s">
        <v>46</v>
      </c>
      <c r="D9" s="7" t="s">
        <v>41</v>
      </c>
      <c r="E9" s="7" t="s">
        <v>47</v>
      </c>
      <c r="F9" s="7" t="s">
        <v>48</v>
      </c>
      <c r="G9" s="7" t="s">
        <v>49</v>
      </c>
      <c r="H9" s="6" t="s">
        <v>42</v>
      </c>
      <c r="I9" s="7" t="s">
        <v>43</v>
      </c>
      <c r="J9" s="7" t="s">
        <v>50</v>
      </c>
      <c r="K9" s="7" t="s">
        <v>99</v>
      </c>
      <c r="L9" s="8" t="s">
        <v>124</v>
      </c>
      <c r="M9" s="5" t="s">
        <v>134</v>
      </c>
      <c r="N9" s="29" t="s">
        <v>51</v>
      </c>
      <c r="O9" s="10">
        <v>111</v>
      </c>
      <c r="P9" s="10"/>
      <c r="Q9" s="11" t="s">
        <v>52</v>
      </c>
      <c r="R9" s="41">
        <v>45658</v>
      </c>
      <c r="S9" s="41">
        <v>46022</v>
      </c>
      <c r="T9" s="82"/>
      <c r="U9" s="42" t="s">
        <v>122</v>
      </c>
      <c r="V9" s="43">
        <v>100</v>
      </c>
      <c r="W9" s="43">
        <v>0</v>
      </c>
      <c r="X9" s="43">
        <f t="shared" si="3"/>
        <v>100</v>
      </c>
      <c r="Y9" s="33"/>
      <c r="Z9" s="26">
        <v>30849</v>
      </c>
      <c r="AA9" s="26">
        <v>19351</v>
      </c>
      <c r="AB9" s="26">
        <v>15221</v>
      </c>
      <c r="AC9" s="26">
        <v>9030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7728</v>
      </c>
      <c r="AJ9" s="26">
        <v>20151</v>
      </c>
      <c r="AK9" s="26">
        <v>26090</v>
      </c>
      <c r="AL9" s="34">
        <f t="shared" si="6"/>
        <v>128420</v>
      </c>
      <c r="AM9" s="32">
        <f t="shared" si="4"/>
        <v>128420</v>
      </c>
      <c r="AN9" s="32">
        <f t="shared" si="5"/>
        <v>0</v>
      </c>
    </row>
    <row r="10" spans="1:75" ht="30" customHeight="1" x14ac:dyDescent="0.25">
      <c r="A10" s="10">
        <v>7</v>
      </c>
      <c r="B10" s="7" t="s">
        <v>45</v>
      </c>
      <c r="C10" s="8" t="s">
        <v>64</v>
      </c>
      <c r="D10" s="7" t="s">
        <v>41</v>
      </c>
      <c r="E10" s="8" t="s">
        <v>57</v>
      </c>
      <c r="F10" s="7" t="s">
        <v>48</v>
      </c>
      <c r="G10" s="7" t="s">
        <v>49</v>
      </c>
      <c r="H10" s="47" t="s">
        <v>42</v>
      </c>
      <c r="I10" s="7" t="s">
        <v>43</v>
      </c>
      <c r="J10" s="7" t="s">
        <v>50</v>
      </c>
      <c r="K10" s="7" t="s">
        <v>99</v>
      </c>
      <c r="L10" s="8" t="s">
        <v>124</v>
      </c>
      <c r="M10" s="7" t="s">
        <v>136</v>
      </c>
      <c r="N10" s="7" t="s">
        <v>51</v>
      </c>
      <c r="O10" s="15"/>
      <c r="P10" s="16" t="s">
        <v>67</v>
      </c>
      <c r="Q10" s="16" t="s">
        <v>56</v>
      </c>
      <c r="R10" s="41">
        <v>45658</v>
      </c>
      <c r="S10" s="41">
        <v>46022</v>
      </c>
      <c r="T10" s="82"/>
      <c r="U10" s="42" t="s">
        <v>122</v>
      </c>
      <c r="V10" s="25">
        <v>100</v>
      </c>
      <c r="W10" s="25">
        <v>0</v>
      </c>
      <c r="X10" s="43">
        <f t="shared" si="3"/>
        <v>100</v>
      </c>
      <c r="Y10" s="51"/>
      <c r="Z10" s="26">
        <v>20074</v>
      </c>
      <c r="AA10" s="26">
        <v>9285</v>
      </c>
      <c r="AB10" s="26">
        <v>18609</v>
      </c>
      <c r="AC10" s="26">
        <v>3880</v>
      </c>
      <c r="AD10" s="26">
        <v>4541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21015</v>
      </c>
      <c r="AK10" s="26">
        <v>20074</v>
      </c>
      <c r="AL10" s="34">
        <f t="shared" si="6"/>
        <v>97478</v>
      </c>
      <c r="AM10" s="32">
        <f t="shared" si="4"/>
        <v>97478</v>
      </c>
      <c r="AN10" s="32">
        <f t="shared" si="5"/>
        <v>0</v>
      </c>
    </row>
    <row r="11" spans="1:75" ht="30" customHeight="1" x14ac:dyDescent="0.25">
      <c r="A11" s="10">
        <v>8</v>
      </c>
      <c r="B11" s="7" t="s">
        <v>45</v>
      </c>
      <c r="C11" s="8" t="s">
        <v>64</v>
      </c>
      <c r="D11" s="7" t="s">
        <v>41</v>
      </c>
      <c r="E11" s="8" t="s">
        <v>59</v>
      </c>
      <c r="F11" s="7" t="s">
        <v>60</v>
      </c>
      <c r="G11" s="7" t="s">
        <v>49</v>
      </c>
      <c r="H11" s="6" t="s">
        <v>42</v>
      </c>
      <c r="I11" s="7" t="s">
        <v>43</v>
      </c>
      <c r="J11" s="7" t="s">
        <v>50</v>
      </c>
      <c r="K11" s="7" t="s">
        <v>99</v>
      </c>
      <c r="L11" s="8" t="s">
        <v>124</v>
      </c>
      <c r="M11" s="7" t="s">
        <v>137</v>
      </c>
      <c r="N11" s="7" t="s">
        <v>51</v>
      </c>
      <c r="O11" s="15"/>
      <c r="P11" s="15" t="s">
        <v>66</v>
      </c>
      <c r="Q11" s="16" t="s">
        <v>58</v>
      </c>
      <c r="R11" s="41">
        <v>45658</v>
      </c>
      <c r="S11" s="41">
        <v>46022</v>
      </c>
      <c r="T11" s="82"/>
      <c r="U11" s="42" t="s">
        <v>122</v>
      </c>
      <c r="V11" s="25">
        <v>100</v>
      </c>
      <c r="W11" s="25">
        <v>0</v>
      </c>
      <c r="X11" s="43">
        <f t="shared" si="3"/>
        <v>100</v>
      </c>
      <c r="Y11" s="30"/>
      <c r="Z11" s="17">
        <v>1292</v>
      </c>
      <c r="AA11" s="17">
        <v>1762</v>
      </c>
      <c r="AB11" s="17">
        <v>1404</v>
      </c>
      <c r="AC11" s="17">
        <v>972</v>
      </c>
      <c r="AD11" s="17">
        <v>511</v>
      </c>
      <c r="AE11" s="17">
        <v>240</v>
      </c>
      <c r="AF11" s="17">
        <v>362</v>
      </c>
      <c r="AG11" s="17">
        <v>17</v>
      </c>
      <c r="AH11" s="17">
        <v>2313</v>
      </c>
      <c r="AI11" s="17">
        <v>2266</v>
      </c>
      <c r="AJ11" s="17">
        <v>1850</v>
      </c>
      <c r="AK11" s="17">
        <v>1512</v>
      </c>
      <c r="AL11" s="34">
        <f t="shared" si="6"/>
        <v>14501</v>
      </c>
      <c r="AM11" s="32">
        <f t="shared" si="4"/>
        <v>14501</v>
      </c>
      <c r="AN11" s="32">
        <f t="shared" si="5"/>
        <v>0</v>
      </c>
    </row>
    <row r="12" spans="1:75" ht="30" customHeight="1" x14ac:dyDescent="0.25">
      <c r="A12" s="10">
        <v>9</v>
      </c>
      <c r="B12" s="7" t="s">
        <v>45</v>
      </c>
      <c r="C12" s="8" t="s">
        <v>64</v>
      </c>
      <c r="D12" s="7" t="s">
        <v>41</v>
      </c>
      <c r="E12" s="8" t="s">
        <v>47</v>
      </c>
      <c r="F12" s="7" t="s">
        <v>48</v>
      </c>
      <c r="G12" s="7" t="s">
        <v>49</v>
      </c>
      <c r="H12" s="6" t="s">
        <v>42</v>
      </c>
      <c r="I12" s="7" t="s">
        <v>43</v>
      </c>
      <c r="J12" s="7" t="s">
        <v>50</v>
      </c>
      <c r="K12" s="7" t="s">
        <v>99</v>
      </c>
      <c r="L12" s="8" t="s">
        <v>124</v>
      </c>
      <c r="M12" s="7" t="s">
        <v>135</v>
      </c>
      <c r="N12" s="7" t="s">
        <v>51</v>
      </c>
      <c r="O12" s="15"/>
      <c r="P12" s="15" t="s">
        <v>96</v>
      </c>
      <c r="Q12" s="16" t="s">
        <v>61</v>
      </c>
      <c r="R12" s="41">
        <v>45658</v>
      </c>
      <c r="S12" s="41">
        <v>46022</v>
      </c>
      <c r="T12" s="82"/>
      <c r="U12" s="42" t="s">
        <v>122</v>
      </c>
      <c r="V12" s="25">
        <v>100</v>
      </c>
      <c r="W12" s="25">
        <v>0</v>
      </c>
      <c r="X12" s="43">
        <f t="shared" si="3"/>
        <v>100</v>
      </c>
      <c r="Y12" s="30"/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89">
        <v>0</v>
      </c>
      <c r="AF12" s="90"/>
      <c r="AG12" s="90"/>
      <c r="AH12" s="90"/>
      <c r="AI12" s="90"/>
      <c r="AJ12" s="90"/>
      <c r="AK12" s="91"/>
      <c r="AL12" s="34">
        <f t="shared" si="6"/>
        <v>0</v>
      </c>
      <c r="AM12" s="32">
        <f t="shared" si="4"/>
        <v>0</v>
      </c>
      <c r="AN12" s="32">
        <f t="shared" si="5"/>
        <v>0</v>
      </c>
    </row>
    <row r="13" spans="1:75" ht="30" customHeight="1" x14ac:dyDescent="0.25">
      <c r="A13" s="10">
        <v>10</v>
      </c>
      <c r="B13" s="52" t="s">
        <v>45</v>
      </c>
      <c r="C13" s="12" t="s">
        <v>64</v>
      </c>
      <c r="D13" s="18" t="s">
        <v>41</v>
      </c>
      <c r="E13" s="12" t="s">
        <v>62</v>
      </c>
      <c r="F13" s="18" t="s">
        <v>60</v>
      </c>
      <c r="G13" s="18" t="s">
        <v>49</v>
      </c>
      <c r="H13" s="13" t="s">
        <v>42</v>
      </c>
      <c r="I13" s="18" t="s">
        <v>43</v>
      </c>
      <c r="J13" s="18" t="s">
        <v>50</v>
      </c>
      <c r="K13" s="18" t="s">
        <v>99</v>
      </c>
      <c r="L13" s="8" t="s">
        <v>124</v>
      </c>
      <c r="M13" s="18" t="s">
        <v>134</v>
      </c>
      <c r="N13" s="18" t="s">
        <v>51</v>
      </c>
      <c r="O13" s="19">
        <v>111</v>
      </c>
      <c r="P13" s="20"/>
      <c r="Q13" s="21" t="s">
        <v>63</v>
      </c>
      <c r="R13" s="41">
        <v>45658</v>
      </c>
      <c r="S13" s="41">
        <v>46022</v>
      </c>
      <c r="T13" s="82"/>
      <c r="U13" s="42" t="s">
        <v>122</v>
      </c>
      <c r="V13" s="28">
        <v>100</v>
      </c>
      <c r="W13" s="28">
        <v>0</v>
      </c>
      <c r="X13" s="43">
        <f t="shared" si="3"/>
        <v>100</v>
      </c>
      <c r="Y13" s="27"/>
      <c r="Z13" s="22">
        <v>34734</v>
      </c>
      <c r="AA13" s="22">
        <v>21612</v>
      </c>
      <c r="AB13" s="22">
        <v>19852</v>
      </c>
      <c r="AC13" s="22">
        <v>16260</v>
      </c>
      <c r="AD13" s="22">
        <v>2765</v>
      </c>
      <c r="AE13" s="22">
        <v>0</v>
      </c>
      <c r="AF13" s="22">
        <v>0</v>
      </c>
      <c r="AG13" s="22">
        <v>0</v>
      </c>
      <c r="AH13" s="22">
        <v>0</v>
      </c>
      <c r="AI13" s="22">
        <v>9365</v>
      </c>
      <c r="AJ13" s="22">
        <v>23617</v>
      </c>
      <c r="AK13" s="22">
        <v>28222</v>
      </c>
      <c r="AL13" s="34">
        <f t="shared" si="6"/>
        <v>156427</v>
      </c>
      <c r="AM13" s="32">
        <f t="shared" si="4"/>
        <v>156427</v>
      </c>
      <c r="AN13" s="32">
        <f t="shared" si="5"/>
        <v>0</v>
      </c>
    </row>
    <row r="14" spans="1:75" ht="30" customHeight="1" x14ac:dyDescent="0.25">
      <c r="A14" s="10">
        <v>11</v>
      </c>
      <c r="B14" s="47" t="s">
        <v>45</v>
      </c>
      <c r="C14" s="8" t="s">
        <v>132</v>
      </c>
      <c r="D14" s="47"/>
      <c r="E14" s="12" t="s">
        <v>62</v>
      </c>
      <c r="F14" s="47" t="s">
        <v>48</v>
      </c>
      <c r="G14" s="47" t="s">
        <v>49</v>
      </c>
      <c r="H14" s="47" t="s">
        <v>42</v>
      </c>
      <c r="I14" s="47" t="s">
        <v>43</v>
      </c>
      <c r="J14" s="47" t="s">
        <v>50</v>
      </c>
      <c r="K14" s="47" t="s">
        <v>44</v>
      </c>
      <c r="L14" s="8" t="s">
        <v>124</v>
      </c>
      <c r="M14" s="7" t="s">
        <v>136</v>
      </c>
      <c r="N14" s="47" t="s">
        <v>51</v>
      </c>
      <c r="O14" s="10"/>
      <c r="P14" s="10" t="s">
        <v>131</v>
      </c>
      <c r="Q14" s="48" t="s">
        <v>130</v>
      </c>
      <c r="R14" s="41">
        <v>45658</v>
      </c>
      <c r="S14" s="41">
        <v>46022</v>
      </c>
      <c r="T14" s="82"/>
      <c r="U14" s="42" t="s">
        <v>122</v>
      </c>
      <c r="V14" s="28">
        <v>100</v>
      </c>
      <c r="W14" s="28">
        <v>0</v>
      </c>
      <c r="X14" s="43">
        <f t="shared" ref="X14" si="7">V14+W14</f>
        <v>100</v>
      </c>
      <c r="Y14" s="31"/>
      <c r="Z14" s="22">
        <v>22091</v>
      </c>
      <c r="AA14" s="22">
        <v>5629</v>
      </c>
      <c r="AB14" s="22">
        <v>17876</v>
      </c>
      <c r="AC14" s="22">
        <v>5268</v>
      </c>
      <c r="AD14" s="22">
        <v>2019</v>
      </c>
      <c r="AE14" s="22">
        <v>7220</v>
      </c>
      <c r="AF14" s="22">
        <v>7220</v>
      </c>
      <c r="AG14" s="22">
        <v>2019</v>
      </c>
      <c r="AH14" s="22">
        <v>0</v>
      </c>
      <c r="AI14" s="22">
        <v>3821</v>
      </c>
      <c r="AJ14" s="22">
        <v>7099</v>
      </c>
      <c r="AK14" s="22">
        <v>5535</v>
      </c>
      <c r="AL14" s="34">
        <f t="shared" si="6"/>
        <v>85797</v>
      </c>
      <c r="AM14" s="32">
        <f t="shared" si="4"/>
        <v>85797</v>
      </c>
      <c r="AN14" s="32">
        <f t="shared" si="5"/>
        <v>0</v>
      </c>
    </row>
    <row r="15" spans="1:75" ht="30" customHeight="1" x14ac:dyDescent="0.25">
      <c r="A15" s="10">
        <v>12</v>
      </c>
      <c r="B15" s="52" t="s">
        <v>45</v>
      </c>
      <c r="C15" s="46" t="s">
        <v>81</v>
      </c>
      <c r="D15" s="47" t="s">
        <v>121</v>
      </c>
      <c r="E15" s="12" t="s">
        <v>100</v>
      </c>
      <c r="F15" s="18" t="s">
        <v>48</v>
      </c>
      <c r="G15" s="18" t="s">
        <v>49</v>
      </c>
      <c r="H15" s="13" t="s">
        <v>42</v>
      </c>
      <c r="I15" s="18" t="s">
        <v>43</v>
      </c>
      <c r="J15" s="18" t="s">
        <v>50</v>
      </c>
      <c r="K15" s="18" t="s">
        <v>99</v>
      </c>
      <c r="L15" s="8" t="s">
        <v>124</v>
      </c>
      <c r="M15" s="47" t="s">
        <v>135</v>
      </c>
      <c r="N15" s="18" t="s">
        <v>51</v>
      </c>
      <c r="O15" s="19"/>
      <c r="P15" s="20" t="s">
        <v>101</v>
      </c>
      <c r="Q15" s="21" t="s">
        <v>102</v>
      </c>
      <c r="R15" s="41">
        <v>45658</v>
      </c>
      <c r="S15" s="41">
        <v>46022</v>
      </c>
      <c r="T15" s="82"/>
      <c r="U15" s="42" t="s">
        <v>123</v>
      </c>
      <c r="V15" s="28">
        <v>0</v>
      </c>
      <c r="W15" s="28">
        <v>100</v>
      </c>
      <c r="X15" s="43">
        <f t="shared" si="3"/>
        <v>100</v>
      </c>
      <c r="Y15" s="31"/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10583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34">
        <f t="shared" si="6"/>
        <v>10583</v>
      </c>
      <c r="AM15" s="32">
        <f t="shared" si="4"/>
        <v>0</v>
      </c>
      <c r="AN15" s="32">
        <f t="shared" si="5"/>
        <v>10583</v>
      </c>
    </row>
    <row r="16" spans="1:75" s="46" customFormat="1" ht="30" customHeight="1" x14ac:dyDescent="0.25">
      <c r="A16" s="10">
        <v>13</v>
      </c>
      <c r="B16" s="46" t="s">
        <v>45</v>
      </c>
      <c r="C16" s="46" t="s">
        <v>81</v>
      </c>
      <c r="D16" s="12"/>
      <c r="E16" s="8" t="s">
        <v>82</v>
      </c>
      <c r="F16" s="46" t="s">
        <v>54</v>
      </c>
      <c r="G16" s="46" t="s">
        <v>55</v>
      </c>
      <c r="H16" s="46" t="s">
        <v>42</v>
      </c>
      <c r="I16" s="46" t="s">
        <v>43</v>
      </c>
      <c r="J16" s="46" t="s">
        <v>50</v>
      </c>
      <c r="K16" s="46" t="s">
        <v>99</v>
      </c>
      <c r="L16" s="8" t="s">
        <v>124</v>
      </c>
      <c r="M16" s="46" t="s">
        <v>138</v>
      </c>
      <c r="N16" s="46" t="s">
        <v>51</v>
      </c>
      <c r="O16" s="42"/>
      <c r="P16" s="42" t="s">
        <v>83</v>
      </c>
      <c r="Q16" s="11" t="s">
        <v>84</v>
      </c>
      <c r="R16" s="53">
        <v>45658</v>
      </c>
      <c r="S16" s="53">
        <v>46022</v>
      </c>
      <c r="T16" s="82"/>
      <c r="U16" s="42" t="s">
        <v>123</v>
      </c>
      <c r="V16" s="43">
        <v>0</v>
      </c>
      <c r="W16" s="43">
        <v>100</v>
      </c>
      <c r="X16" s="43">
        <f t="shared" si="3"/>
        <v>100</v>
      </c>
      <c r="Y16" s="54"/>
      <c r="Z16" s="26">
        <v>28080</v>
      </c>
      <c r="AA16" s="26">
        <v>17089</v>
      </c>
      <c r="AB16" s="26">
        <v>14431</v>
      </c>
      <c r="AC16" s="26">
        <v>8097</v>
      </c>
      <c r="AD16" s="26">
        <v>985</v>
      </c>
      <c r="AE16" s="26">
        <v>960</v>
      </c>
      <c r="AF16" s="26">
        <v>0</v>
      </c>
      <c r="AG16" s="26">
        <v>0</v>
      </c>
      <c r="AH16" s="26">
        <v>0</v>
      </c>
      <c r="AI16" s="26">
        <v>6494</v>
      </c>
      <c r="AJ16" s="26">
        <v>17518</v>
      </c>
      <c r="AK16" s="26">
        <v>24528</v>
      </c>
      <c r="AL16" s="34">
        <f t="shared" si="6"/>
        <v>118182</v>
      </c>
      <c r="AM16" s="32">
        <f t="shared" si="4"/>
        <v>0</v>
      </c>
      <c r="AN16" s="32">
        <f t="shared" si="5"/>
        <v>118182</v>
      </c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</row>
    <row r="17" spans="1:75" s="46" customFormat="1" ht="30" customHeight="1" x14ac:dyDescent="0.25">
      <c r="A17" s="10">
        <v>14</v>
      </c>
      <c r="B17" s="46" t="s">
        <v>45</v>
      </c>
      <c r="C17" s="46" t="s">
        <v>81</v>
      </c>
      <c r="E17" s="8" t="s">
        <v>85</v>
      </c>
      <c r="F17" s="46" t="s">
        <v>54</v>
      </c>
      <c r="G17" s="46" t="s">
        <v>55</v>
      </c>
      <c r="H17" s="46" t="s">
        <v>42</v>
      </c>
      <c r="I17" s="46" t="s">
        <v>43</v>
      </c>
      <c r="J17" s="46" t="s">
        <v>50</v>
      </c>
      <c r="K17" s="46" t="s">
        <v>99</v>
      </c>
      <c r="L17" s="8" t="s">
        <v>124</v>
      </c>
      <c r="M17" s="46" t="s">
        <v>138</v>
      </c>
      <c r="N17" s="46" t="s">
        <v>51</v>
      </c>
      <c r="O17" s="42"/>
      <c r="P17" s="42" t="s">
        <v>128</v>
      </c>
      <c r="Q17" s="11" t="s">
        <v>86</v>
      </c>
      <c r="R17" s="53">
        <v>45658</v>
      </c>
      <c r="S17" s="53">
        <v>46022</v>
      </c>
      <c r="T17" s="82"/>
      <c r="U17" s="42" t="s">
        <v>123</v>
      </c>
      <c r="V17" s="43">
        <v>0</v>
      </c>
      <c r="W17" s="43">
        <v>100</v>
      </c>
      <c r="X17" s="43">
        <f t="shared" si="3"/>
        <v>100</v>
      </c>
      <c r="Y17" s="54"/>
      <c r="Z17" s="26">
        <v>28717</v>
      </c>
      <c r="AA17" s="26">
        <v>18666</v>
      </c>
      <c r="AB17" s="26">
        <v>17849</v>
      </c>
      <c r="AC17" s="26">
        <v>12145</v>
      </c>
      <c r="AD17" s="26">
        <v>400</v>
      </c>
      <c r="AE17" s="26">
        <v>391</v>
      </c>
      <c r="AF17" s="26">
        <v>0</v>
      </c>
      <c r="AG17" s="26">
        <v>0</v>
      </c>
      <c r="AH17" s="26">
        <v>0</v>
      </c>
      <c r="AI17" s="26">
        <v>7916</v>
      </c>
      <c r="AJ17" s="26">
        <v>19669</v>
      </c>
      <c r="AK17" s="26">
        <v>24802</v>
      </c>
      <c r="AL17" s="34">
        <f t="shared" si="6"/>
        <v>130555</v>
      </c>
      <c r="AM17" s="32">
        <f t="shared" si="4"/>
        <v>0</v>
      </c>
      <c r="AN17" s="32">
        <f t="shared" si="5"/>
        <v>130555</v>
      </c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</row>
    <row r="18" spans="1:75" s="47" customFormat="1" ht="30" customHeight="1" x14ac:dyDescent="0.25">
      <c r="A18" s="10">
        <v>15</v>
      </c>
      <c r="B18" s="47" t="s">
        <v>45</v>
      </c>
      <c r="C18" s="46" t="s">
        <v>87</v>
      </c>
      <c r="E18" s="47" t="s">
        <v>88</v>
      </c>
      <c r="F18" s="47" t="s">
        <v>54</v>
      </c>
      <c r="G18" s="47" t="s">
        <v>55</v>
      </c>
      <c r="H18" s="47" t="s">
        <v>42</v>
      </c>
      <c r="I18" s="47" t="s">
        <v>43</v>
      </c>
      <c r="J18" s="47" t="s">
        <v>50</v>
      </c>
      <c r="K18" s="47" t="s">
        <v>99</v>
      </c>
      <c r="L18" s="8" t="s">
        <v>124</v>
      </c>
      <c r="M18" s="47" t="s">
        <v>138</v>
      </c>
      <c r="N18" s="47" t="s">
        <v>51</v>
      </c>
      <c r="O18" s="10"/>
      <c r="P18" s="10" t="s">
        <v>127</v>
      </c>
      <c r="Q18" s="48" t="s">
        <v>89</v>
      </c>
      <c r="R18" s="41">
        <v>45658</v>
      </c>
      <c r="S18" s="41">
        <v>46022</v>
      </c>
      <c r="T18" s="82"/>
      <c r="U18" s="42" t="s">
        <v>122</v>
      </c>
      <c r="V18" s="43">
        <v>100</v>
      </c>
      <c r="W18" s="43">
        <v>0</v>
      </c>
      <c r="X18" s="43">
        <f t="shared" si="3"/>
        <v>100</v>
      </c>
      <c r="Y18" s="44"/>
      <c r="Z18" s="26">
        <v>33787</v>
      </c>
      <c r="AA18" s="26">
        <v>17952</v>
      </c>
      <c r="AB18" s="26">
        <v>15085</v>
      </c>
      <c r="AC18" s="26">
        <v>9316</v>
      </c>
      <c r="AD18" s="26">
        <v>2319</v>
      </c>
      <c r="AE18" s="26">
        <v>1529</v>
      </c>
      <c r="AF18" s="26">
        <v>131</v>
      </c>
      <c r="AG18" s="26">
        <v>1260</v>
      </c>
      <c r="AH18" s="26">
        <v>1280</v>
      </c>
      <c r="AI18" s="26">
        <v>8716</v>
      </c>
      <c r="AJ18" s="26">
        <v>21554</v>
      </c>
      <c r="AK18" s="50">
        <v>27923</v>
      </c>
      <c r="AL18" s="34">
        <f t="shared" si="6"/>
        <v>140852</v>
      </c>
      <c r="AM18" s="32">
        <f t="shared" si="4"/>
        <v>140852</v>
      </c>
      <c r="AN18" s="32">
        <f t="shared" si="5"/>
        <v>0</v>
      </c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</row>
    <row r="19" spans="1:75" s="47" customFormat="1" ht="30" customHeight="1" x14ac:dyDescent="0.25">
      <c r="A19" s="10">
        <v>16</v>
      </c>
      <c r="B19" s="47" t="s">
        <v>45</v>
      </c>
      <c r="C19" s="46" t="s">
        <v>87</v>
      </c>
      <c r="E19" s="47" t="s">
        <v>106</v>
      </c>
      <c r="F19" s="47" t="s">
        <v>54</v>
      </c>
      <c r="G19" s="47" t="s">
        <v>55</v>
      </c>
      <c r="H19" s="47" t="s">
        <v>42</v>
      </c>
      <c r="I19" s="47" t="s">
        <v>43</v>
      </c>
      <c r="J19" s="47" t="s">
        <v>50</v>
      </c>
      <c r="K19" s="47" t="s">
        <v>99</v>
      </c>
      <c r="L19" s="8" t="s">
        <v>124</v>
      </c>
      <c r="M19" s="47" t="s">
        <v>135</v>
      </c>
      <c r="N19" s="47" t="s">
        <v>51</v>
      </c>
      <c r="O19" s="10"/>
      <c r="P19" s="10" t="s">
        <v>90</v>
      </c>
      <c r="Q19" s="48" t="s">
        <v>91</v>
      </c>
      <c r="R19" s="41">
        <v>45658</v>
      </c>
      <c r="S19" s="41">
        <v>46022</v>
      </c>
      <c r="T19" s="82"/>
      <c r="U19" s="42" t="s">
        <v>122</v>
      </c>
      <c r="V19" s="43">
        <v>100</v>
      </c>
      <c r="W19" s="43">
        <v>0</v>
      </c>
      <c r="X19" s="43">
        <f t="shared" si="3"/>
        <v>100</v>
      </c>
      <c r="Y19" s="54"/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50">
        <v>0</v>
      </c>
      <c r="AL19" s="34">
        <f t="shared" si="6"/>
        <v>0</v>
      </c>
      <c r="AM19" s="32">
        <f t="shared" si="4"/>
        <v>0</v>
      </c>
      <c r="AN19" s="32">
        <f t="shared" si="5"/>
        <v>0</v>
      </c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</row>
    <row r="20" spans="1:75" s="52" customFormat="1" ht="30" customHeight="1" x14ac:dyDescent="0.25">
      <c r="A20" s="10">
        <v>17</v>
      </c>
      <c r="B20" s="52" t="s">
        <v>45</v>
      </c>
      <c r="C20" s="45" t="s">
        <v>92</v>
      </c>
      <c r="E20" s="52" t="s">
        <v>93</v>
      </c>
      <c r="F20" s="52" t="s">
        <v>54</v>
      </c>
      <c r="G20" s="52" t="s">
        <v>55</v>
      </c>
      <c r="H20" s="52" t="s">
        <v>42</v>
      </c>
      <c r="I20" s="52" t="s">
        <v>43</v>
      </c>
      <c r="J20" s="52" t="s">
        <v>50</v>
      </c>
      <c r="K20" s="52" t="s">
        <v>99</v>
      </c>
      <c r="L20" s="8" t="s">
        <v>124</v>
      </c>
      <c r="M20" s="52" t="s">
        <v>136</v>
      </c>
      <c r="N20" s="52" t="s">
        <v>51</v>
      </c>
      <c r="O20" s="56"/>
      <c r="P20" s="56" t="s">
        <v>94</v>
      </c>
      <c r="Q20" s="57" t="s">
        <v>95</v>
      </c>
      <c r="R20" s="41">
        <v>45658</v>
      </c>
      <c r="S20" s="41">
        <v>46022</v>
      </c>
      <c r="T20" s="82"/>
      <c r="U20" s="58" t="s">
        <v>123</v>
      </c>
      <c r="V20" s="59">
        <v>0</v>
      </c>
      <c r="W20" s="59">
        <v>100</v>
      </c>
      <c r="X20" s="43">
        <f t="shared" si="3"/>
        <v>100</v>
      </c>
      <c r="Y20" s="60"/>
      <c r="Z20" s="61">
        <v>5919</v>
      </c>
      <c r="AA20" s="61">
        <v>5788</v>
      </c>
      <c r="AB20" s="61">
        <v>4222</v>
      </c>
      <c r="AC20" s="61">
        <v>1626</v>
      </c>
      <c r="AD20" s="61">
        <v>291</v>
      </c>
      <c r="AE20" s="61">
        <v>320</v>
      </c>
      <c r="AF20" s="61">
        <v>185</v>
      </c>
      <c r="AG20" s="61">
        <v>704</v>
      </c>
      <c r="AH20" s="61">
        <v>256</v>
      </c>
      <c r="AI20" s="61">
        <v>142</v>
      </c>
      <c r="AJ20" s="61">
        <v>5125</v>
      </c>
      <c r="AK20" s="62">
        <v>873</v>
      </c>
      <c r="AL20" s="34">
        <f t="shared" si="6"/>
        <v>25451</v>
      </c>
      <c r="AM20" s="32">
        <f t="shared" si="4"/>
        <v>0</v>
      </c>
      <c r="AN20" s="32">
        <f t="shared" si="5"/>
        <v>25451</v>
      </c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</row>
    <row r="21" spans="1:75" s="52" customFormat="1" ht="30" customHeight="1" x14ac:dyDescent="0.25">
      <c r="A21" s="10">
        <v>18</v>
      </c>
      <c r="B21" s="52" t="s">
        <v>45</v>
      </c>
      <c r="C21" s="45" t="s">
        <v>103</v>
      </c>
      <c r="E21" s="52" t="s">
        <v>104</v>
      </c>
      <c r="F21" s="52" t="s">
        <v>48</v>
      </c>
      <c r="G21" s="52" t="s">
        <v>129</v>
      </c>
      <c r="H21" s="52" t="s">
        <v>42</v>
      </c>
      <c r="I21" s="52" t="s">
        <v>43</v>
      </c>
      <c r="J21" s="52" t="s">
        <v>50</v>
      </c>
      <c r="K21" s="52" t="s">
        <v>99</v>
      </c>
      <c r="L21" s="8" t="s">
        <v>124</v>
      </c>
      <c r="M21" s="52" t="s">
        <v>139</v>
      </c>
      <c r="N21" s="52" t="s">
        <v>51</v>
      </c>
      <c r="O21" s="56">
        <v>729</v>
      </c>
      <c r="P21" s="56"/>
      <c r="Q21" s="57" t="s">
        <v>105</v>
      </c>
      <c r="R21" s="41">
        <v>45658</v>
      </c>
      <c r="S21" s="41">
        <v>46022</v>
      </c>
      <c r="T21" s="72" t="s">
        <v>140</v>
      </c>
      <c r="U21" s="58" t="s">
        <v>122</v>
      </c>
      <c r="V21" s="59">
        <v>100</v>
      </c>
      <c r="W21" s="59">
        <v>0</v>
      </c>
      <c r="X21" s="43">
        <f t="shared" si="3"/>
        <v>100</v>
      </c>
      <c r="Y21" s="63"/>
      <c r="Z21" s="61">
        <v>205047</v>
      </c>
      <c r="AA21" s="61">
        <v>139978</v>
      </c>
      <c r="AB21" s="61">
        <v>123083</v>
      </c>
      <c r="AC21" s="61">
        <v>86081</v>
      </c>
      <c r="AD21" s="61">
        <v>42575</v>
      </c>
      <c r="AE21" s="61">
        <v>32915</v>
      </c>
      <c r="AF21" s="61">
        <v>24398</v>
      </c>
      <c r="AG21" s="61">
        <v>25966</v>
      </c>
      <c r="AH21" s="61">
        <v>25767</v>
      </c>
      <c r="AI21" s="61">
        <v>8830</v>
      </c>
      <c r="AJ21" s="61">
        <v>148714</v>
      </c>
      <c r="AK21" s="62">
        <v>177320</v>
      </c>
      <c r="AL21" s="34">
        <f t="shared" si="6"/>
        <v>1040674</v>
      </c>
      <c r="AM21" s="32">
        <f t="shared" si="4"/>
        <v>1040674</v>
      </c>
      <c r="AN21" s="32">
        <f t="shared" si="5"/>
        <v>0</v>
      </c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</row>
    <row r="22" spans="1:75" s="52" customFormat="1" ht="30" customHeight="1" x14ac:dyDescent="0.25">
      <c r="A22" s="10">
        <v>19</v>
      </c>
      <c r="B22" s="52" t="s">
        <v>45</v>
      </c>
      <c r="C22" s="45" t="s">
        <v>107</v>
      </c>
      <c r="E22" s="52" t="s">
        <v>108</v>
      </c>
      <c r="F22" s="52" t="s">
        <v>112</v>
      </c>
      <c r="G22" s="52" t="s">
        <v>113</v>
      </c>
      <c r="H22" s="52" t="s">
        <v>42</v>
      </c>
      <c r="I22" s="52" t="s">
        <v>43</v>
      </c>
      <c r="J22" s="52" t="s">
        <v>50</v>
      </c>
      <c r="K22" s="52" t="s">
        <v>99</v>
      </c>
      <c r="L22" s="8" t="s">
        <v>124</v>
      </c>
      <c r="M22" s="52" t="s">
        <v>120</v>
      </c>
      <c r="N22" s="52" t="s">
        <v>51</v>
      </c>
      <c r="O22" s="56"/>
      <c r="P22" s="56" t="s">
        <v>110</v>
      </c>
      <c r="Q22" s="57" t="s">
        <v>109</v>
      </c>
      <c r="R22" s="41">
        <v>45658</v>
      </c>
      <c r="S22" s="41">
        <v>46022</v>
      </c>
      <c r="T22" s="82" t="s">
        <v>140</v>
      </c>
      <c r="U22" s="58" t="s">
        <v>122</v>
      </c>
      <c r="V22" s="59">
        <v>100</v>
      </c>
      <c r="W22" s="59">
        <v>0</v>
      </c>
      <c r="X22" s="43">
        <f t="shared" si="3"/>
        <v>100</v>
      </c>
      <c r="Y22" s="63"/>
      <c r="Z22" s="61">
        <v>473</v>
      </c>
      <c r="AA22" s="61">
        <v>368</v>
      </c>
      <c r="AB22" s="61">
        <v>227</v>
      </c>
      <c r="AC22" s="61">
        <v>293</v>
      </c>
      <c r="AD22" s="61">
        <v>253</v>
      </c>
      <c r="AE22" s="61">
        <v>265</v>
      </c>
      <c r="AF22" s="61">
        <v>634</v>
      </c>
      <c r="AG22" s="61">
        <v>428</v>
      </c>
      <c r="AH22" s="61">
        <v>382</v>
      </c>
      <c r="AI22" s="61">
        <v>487</v>
      </c>
      <c r="AJ22" s="61">
        <v>404</v>
      </c>
      <c r="AK22" s="62">
        <v>415</v>
      </c>
      <c r="AL22" s="34">
        <f t="shared" si="6"/>
        <v>4629</v>
      </c>
      <c r="AM22" s="32">
        <f t="shared" si="4"/>
        <v>4629</v>
      </c>
      <c r="AN22" s="32">
        <f t="shared" si="5"/>
        <v>0</v>
      </c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64"/>
    </row>
    <row r="23" spans="1:75" s="52" customFormat="1" ht="30" customHeight="1" x14ac:dyDescent="0.25">
      <c r="A23" s="10">
        <v>20</v>
      </c>
      <c r="B23" s="52" t="s">
        <v>45</v>
      </c>
      <c r="C23" s="45" t="s">
        <v>107</v>
      </c>
      <c r="E23" s="52" t="s">
        <v>111</v>
      </c>
      <c r="F23" s="52" t="s">
        <v>112</v>
      </c>
      <c r="G23" s="52" t="s">
        <v>113</v>
      </c>
      <c r="H23" s="52" t="s">
        <v>42</v>
      </c>
      <c r="I23" s="52" t="s">
        <v>43</v>
      </c>
      <c r="J23" s="52" t="s">
        <v>50</v>
      </c>
      <c r="K23" s="52" t="s">
        <v>99</v>
      </c>
      <c r="L23" s="8" t="s">
        <v>124</v>
      </c>
      <c r="M23" s="52" t="s">
        <v>114</v>
      </c>
      <c r="N23" s="52" t="s">
        <v>51</v>
      </c>
      <c r="O23" s="56"/>
      <c r="P23" s="56" t="s">
        <v>126</v>
      </c>
      <c r="Q23" s="57" t="s">
        <v>115</v>
      </c>
      <c r="R23" s="41">
        <v>45658</v>
      </c>
      <c r="S23" s="41">
        <v>46022</v>
      </c>
      <c r="T23" s="82"/>
      <c r="U23" s="58" t="s">
        <v>122</v>
      </c>
      <c r="V23" s="59">
        <v>100</v>
      </c>
      <c r="W23" s="59">
        <v>0</v>
      </c>
      <c r="X23" s="43">
        <f t="shared" si="3"/>
        <v>100</v>
      </c>
      <c r="Y23" s="63"/>
      <c r="Z23" s="61">
        <v>15238</v>
      </c>
      <c r="AA23" s="61">
        <v>10847</v>
      </c>
      <c r="AB23" s="61">
        <v>8603</v>
      </c>
      <c r="AC23" s="61">
        <v>4798</v>
      </c>
      <c r="AD23" s="61">
        <v>1770</v>
      </c>
      <c r="AE23" s="61">
        <v>1657</v>
      </c>
      <c r="AF23" s="61">
        <v>2988</v>
      </c>
      <c r="AG23" s="61">
        <v>1665</v>
      </c>
      <c r="AH23" s="61">
        <v>1723</v>
      </c>
      <c r="AI23" s="61">
        <v>6126</v>
      </c>
      <c r="AJ23" s="61">
        <v>11670</v>
      </c>
      <c r="AK23" s="62">
        <v>12537</v>
      </c>
      <c r="AL23" s="34">
        <f t="shared" si="6"/>
        <v>79622</v>
      </c>
      <c r="AM23" s="32">
        <f t="shared" si="4"/>
        <v>79622</v>
      </c>
      <c r="AN23" s="32">
        <f t="shared" si="5"/>
        <v>0</v>
      </c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64"/>
    </row>
    <row r="24" spans="1:75" s="52" customFormat="1" ht="30" customHeight="1" x14ac:dyDescent="0.25">
      <c r="A24" s="10">
        <v>21</v>
      </c>
      <c r="B24" s="52" t="s">
        <v>45</v>
      </c>
      <c r="C24" s="45" t="s">
        <v>107</v>
      </c>
      <c r="E24" s="52" t="s">
        <v>108</v>
      </c>
      <c r="F24" s="52" t="s">
        <v>112</v>
      </c>
      <c r="G24" s="52" t="s">
        <v>113</v>
      </c>
      <c r="H24" s="52" t="s">
        <v>42</v>
      </c>
      <c r="I24" s="52" t="s">
        <v>43</v>
      </c>
      <c r="J24" s="52" t="s">
        <v>50</v>
      </c>
      <c r="K24" s="52" t="s">
        <v>99</v>
      </c>
      <c r="L24" s="12" t="s">
        <v>124</v>
      </c>
      <c r="M24" s="52" t="s">
        <v>116</v>
      </c>
      <c r="N24" s="52" t="s">
        <v>51</v>
      </c>
      <c r="O24" s="56">
        <v>274</v>
      </c>
      <c r="P24" s="56"/>
      <c r="Q24" s="57" t="s">
        <v>117</v>
      </c>
      <c r="R24" s="65">
        <v>45658</v>
      </c>
      <c r="S24" s="65">
        <v>46022</v>
      </c>
      <c r="T24" s="82"/>
      <c r="U24" s="58" t="s">
        <v>122</v>
      </c>
      <c r="V24" s="59">
        <v>100</v>
      </c>
      <c r="W24" s="59">
        <v>0</v>
      </c>
      <c r="X24" s="59">
        <f t="shared" si="3"/>
        <v>100</v>
      </c>
      <c r="Y24" s="63"/>
      <c r="Z24" s="61">
        <v>69285</v>
      </c>
      <c r="AA24" s="61">
        <v>51888</v>
      </c>
      <c r="AB24" s="61">
        <v>52602</v>
      </c>
      <c r="AC24" s="61">
        <v>36958</v>
      </c>
      <c r="AD24" s="61">
        <v>18569</v>
      </c>
      <c r="AE24" s="61">
        <v>17277</v>
      </c>
      <c r="AF24" s="61">
        <v>17009</v>
      </c>
      <c r="AG24" s="61">
        <v>16829</v>
      </c>
      <c r="AH24" s="61">
        <v>19128</v>
      </c>
      <c r="AI24" s="61">
        <v>41982</v>
      </c>
      <c r="AJ24" s="61">
        <v>56217</v>
      </c>
      <c r="AK24" s="62">
        <v>67445</v>
      </c>
      <c r="AL24" s="34">
        <f t="shared" si="6"/>
        <v>465189</v>
      </c>
      <c r="AM24" s="32">
        <f t="shared" si="4"/>
        <v>465189</v>
      </c>
      <c r="AN24" s="32">
        <f t="shared" si="5"/>
        <v>0</v>
      </c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64"/>
    </row>
    <row r="25" spans="1:75" s="47" customFormat="1" ht="30" customHeight="1" x14ac:dyDescent="0.25">
      <c r="A25" s="10">
        <v>22</v>
      </c>
      <c r="B25" s="47" t="s">
        <v>45</v>
      </c>
      <c r="C25" s="46" t="s">
        <v>107</v>
      </c>
      <c r="E25" s="47" t="s">
        <v>108</v>
      </c>
      <c r="F25" s="47" t="s">
        <v>119</v>
      </c>
      <c r="G25" s="47" t="s">
        <v>113</v>
      </c>
      <c r="H25" s="47" t="s">
        <v>42</v>
      </c>
      <c r="I25" s="47" t="s">
        <v>43</v>
      </c>
      <c r="J25" s="47" t="s">
        <v>50</v>
      </c>
      <c r="K25" s="47" t="s">
        <v>99</v>
      </c>
      <c r="L25" s="8" t="s">
        <v>124</v>
      </c>
      <c r="M25" s="47" t="s">
        <v>114</v>
      </c>
      <c r="N25" s="47" t="s">
        <v>51</v>
      </c>
      <c r="O25" s="10"/>
      <c r="P25" s="10" t="s">
        <v>125</v>
      </c>
      <c r="Q25" s="48" t="s">
        <v>118</v>
      </c>
      <c r="R25" s="41">
        <v>45658</v>
      </c>
      <c r="S25" s="41">
        <v>46022</v>
      </c>
      <c r="T25" s="82"/>
      <c r="U25" s="42" t="s">
        <v>122</v>
      </c>
      <c r="V25" s="43">
        <v>100</v>
      </c>
      <c r="W25" s="43">
        <v>0</v>
      </c>
      <c r="X25" s="43">
        <f t="shared" si="3"/>
        <v>100</v>
      </c>
      <c r="Y25" s="66"/>
      <c r="Z25" s="26">
        <v>5583</v>
      </c>
      <c r="AA25" s="26">
        <v>4114</v>
      </c>
      <c r="AB25" s="26">
        <v>3125</v>
      </c>
      <c r="AC25" s="26">
        <v>1768</v>
      </c>
      <c r="AD25" s="26">
        <v>69</v>
      </c>
      <c r="AE25" s="26">
        <v>46</v>
      </c>
      <c r="AF25" s="26">
        <v>69</v>
      </c>
      <c r="AG25" s="26">
        <v>23</v>
      </c>
      <c r="AH25" s="26">
        <v>23</v>
      </c>
      <c r="AI25" s="26">
        <v>1415</v>
      </c>
      <c r="AJ25" s="26">
        <v>3763</v>
      </c>
      <c r="AK25" s="50">
        <v>4464</v>
      </c>
      <c r="AL25" s="34">
        <f t="shared" si="6"/>
        <v>24462</v>
      </c>
      <c r="AM25" s="32">
        <f t="shared" si="4"/>
        <v>24462</v>
      </c>
      <c r="AN25" s="32">
        <f t="shared" si="5"/>
        <v>0</v>
      </c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67"/>
    </row>
    <row r="26" spans="1:75" ht="13.5" customHeight="1" x14ac:dyDescent="0.25">
      <c r="U26" s="38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35">
        <f>SUM(AL4:AL25)</f>
        <v>3503707</v>
      </c>
      <c r="AM26" s="36">
        <f>SUM(AM4:AM25)</f>
        <v>3218936</v>
      </c>
      <c r="AN26" s="36">
        <f>SUM(AN4:AN25)</f>
        <v>284771</v>
      </c>
    </row>
    <row r="27" spans="1:75" x14ac:dyDescent="0.25"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</row>
    <row r="28" spans="1:75" x14ac:dyDescent="0.25"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</row>
    <row r="29" spans="1:75" x14ac:dyDescent="0.25"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</row>
  </sheetData>
  <autoFilter ref="A3:BW26" xr:uid="{00000000-0001-0000-0000-000000000000}">
    <filterColumn colId="17" showButton="0"/>
  </autoFilter>
  <mergeCells count="31">
    <mergeCell ref="T22:T25"/>
    <mergeCell ref="T4:T20"/>
    <mergeCell ref="AM2:AN2"/>
    <mergeCell ref="Y2:Y3"/>
    <mergeCell ref="U2:U3"/>
    <mergeCell ref="V2:W2"/>
    <mergeCell ref="X2:X3"/>
    <mergeCell ref="AG5:AI5"/>
    <mergeCell ref="AE5:AF5"/>
    <mergeCell ref="T2:T3"/>
    <mergeCell ref="AE12:AK12"/>
    <mergeCell ref="AG8:AI8"/>
    <mergeCell ref="AE8:AF8"/>
    <mergeCell ref="AC8:AD8"/>
    <mergeCell ref="AA8:AB8"/>
    <mergeCell ref="A1:AN1"/>
    <mergeCell ref="A2:A3"/>
    <mergeCell ref="B2:B3"/>
    <mergeCell ref="C2:C3"/>
    <mergeCell ref="D2:D3"/>
    <mergeCell ref="E2:G2"/>
    <mergeCell ref="H2:I2"/>
    <mergeCell ref="J2:J3"/>
    <mergeCell ref="K2:K3"/>
    <mergeCell ref="L2:L3"/>
    <mergeCell ref="M2:M3"/>
    <mergeCell ref="N2:N3"/>
    <mergeCell ref="O2:O3"/>
    <mergeCell ref="P2:P3"/>
    <mergeCell ref="Q2:Q3"/>
    <mergeCell ref="R2:S3"/>
  </mergeCells>
  <phoneticPr fontId="7" type="noConversion"/>
  <pageMargins left="0.25" right="0.25" top="0.75" bottom="0.75" header="0.3" footer="0.3"/>
  <pageSetup paperSize="9" scale="6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Kamila Cichańska-Wrąbel</cp:lastModifiedBy>
  <cp:lastPrinted>2024-08-28T08:59:01Z</cp:lastPrinted>
  <dcterms:created xsi:type="dcterms:W3CDTF">2015-06-05T18:17:20Z</dcterms:created>
  <dcterms:modified xsi:type="dcterms:W3CDTF">2024-09-25T08:34:09Z</dcterms:modified>
</cp:coreProperties>
</file>